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Data/DATA VIKTOR 2020/KIB AUDITED 2019 PRINT/"/>
    </mc:Choice>
  </mc:AlternateContent>
  <xr:revisionPtr revIDLastSave="0" documentId="13_ncr:1_{47B37552-9148-3D4F-8471-781F2F11622A}" xr6:coauthVersionLast="45" xr6:coauthVersionMax="45" xr10:uidLastSave="{00000000-0000-0000-0000-000000000000}"/>
  <bookViews>
    <workbookView xWindow="0" yWindow="0" windowWidth="25600" windowHeight="16000" tabRatio="730" activeTab="1" xr2:uid="{00000000-000D-0000-FFFF-FFFF00000000}"/>
  </bookViews>
  <sheets>
    <sheet name="UE" sheetId="17" r:id="rId1"/>
    <sheet name="KIB A" sheetId="12" r:id="rId2"/>
    <sheet name="KIB B" sheetId="11" state="hidden" r:id="rId3"/>
    <sheet name="KIB B Final" sheetId="16" r:id="rId4"/>
    <sheet name="KIB B di bawah kaptl." sheetId="15" r:id="rId5"/>
    <sheet name="KIB C" sheetId="10" r:id="rId6"/>
    <sheet name="KIB D" sheetId="9" r:id="rId7"/>
    <sheet name="KIB E" sheetId="8" r:id="rId8"/>
    <sheet name="KIB F" sheetId="7" r:id="rId9"/>
    <sheet name="KIB B&lt;300000" sheetId="13" state="hidden" r:id="rId10"/>
    <sheet name="BI" sheetId="14" r:id="rId11"/>
    <sheet name="Sheet2" sheetId="2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">#REF!</definedName>
    <definedName name="_xlnm._FilterDatabase" localSheetId="1" hidden="1">'KIB A'!#REF!</definedName>
    <definedName name="_xlnm._FilterDatabase" localSheetId="2" hidden="1">'KIB B'!$A$9:$R$237</definedName>
    <definedName name="_xlnm._FilterDatabase" localSheetId="4" hidden="1">'KIB B di bawah kaptl.'!$A$9:$R$86</definedName>
    <definedName name="_xlnm._FilterDatabase" localSheetId="3" hidden="1">'KIB B Final'!$A$9:$AF$244</definedName>
    <definedName name="_xlnm._FilterDatabase" localSheetId="9" hidden="1">'KIB B&lt;300000'!$A$9:$AZ$259</definedName>
    <definedName name="_xlnm._FilterDatabase" localSheetId="5" hidden="1">'KIB C'!#REF!</definedName>
    <definedName name="_xlnm._FilterDatabase" localSheetId="6" hidden="1">'KIB D'!#REF!</definedName>
    <definedName name="_xlnm._FilterDatabase" localSheetId="7" hidden="1">'KIB E'!#REF!</definedName>
    <definedName name="_xlnm._FilterDatabase" localSheetId="8" hidden="1">'KIB F'!#REF!</definedName>
    <definedName name="_xlnm._FilterDatabase" localSheetId="0" hidden="1">UE!$B$4:$F$75</definedName>
    <definedName name="a">#REF!</definedName>
    <definedName name="AA">#REF!</definedName>
    <definedName name="ABANABANABAMAHAHHAJAKLA">#REF!</definedName>
    <definedName name="ACUAN">#REF!</definedName>
    <definedName name="ADA">#REF!</definedName>
    <definedName name="ADI">#REF!</definedName>
    <definedName name="AED">#REF!</definedName>
    <definedName name="ALIAS">'[1]A. TANAH'!#REF!</definedName>
    <definedName name="amajsmdjalihanxkklkkj">#REF!</definedName>
    <definedName name="AMAN">#REF!</definedName>
    <definedName name="ANDES">#REF!</definedName>
    <definedName name="ANGGARAN">#REF!</definedName>
    <definedName name="ANGKA">#REF!</definedName>
    <definedName name="AREA">#REF!</definedName>
    <definedName name="ASET">#REF!</definedName>
    <definedName name="ASISTEN_BIDANG_PEMERINTAHAN">#REF!</definedName>
    <definedName name="assdfg">#REF!</definedName>
    <definedName name="b">#REF!</definedName>
    <definedName name="B_A_P_P_E_D_A">[2]BAPPEDA!$J$5</definedName>
    <definedName name="B_A_W_A_S_D_A">[2]BAWASDA!$J$5</definedName>
    <definedName name="BAB">#REF!</definedName>
    <definedName name="BABI">#REF!</definedName>
    <definedName name="BAGIAN_PEMBERDAYAAN_MASYARAKAT_DESA">[2]PMD!$J$5</definedName>
    <definedName name="Bajas">#REF!</definedName>
    <definedName name="BANGUNAN">#REF!</definedName>
    <definedName name="BARANG">'[1]A. TANAH'!#REF!</definedName>
    <definedName name="BARANGBARANG">#REF!</definedName>
    <definedName name="BARANGKODE">'[1]A. TANAH'!#REF!</definedName>
    <definedName name="BB">#REF!</definedName>
    <definedName name="BBBB">#REF!</definedName>
    <definedName name="BERLIAN">#REF!</definedName>
    <definedName name="BK">'[1]A. TANAH'!#REF!</definedName>
    <definedName name="BUDI">#REF!</definedName>
    <definedName name="BURHAN">#REF!</definedName>
    <definedName name="CARA">#REF!</definedName>
    <definedName name="D">#REF!</definedName>
    <definedName name="da">#REF!</definedName>
    <definedName name="DAERAH">#REF!</definedName>
    <definedName name="data">'[1]A. TANAH'!#REF!</definedName>
    <definedName name="_xlnm.Database">#REF!</definedName>
    <definedName name="DEA">#REF!</definedName>
    <definedName name="DEDE">#REF!</definedName>
    <definedName name="DEWA">#REF!</definedName>
    <definedName name="DEWI">#REF!</definedName>
    <definedName name="DIA">#REF!</definedName>
    <definedName name="DINAS_KEHUTANAN_PERKEBUNAN">[2]EKBANG!$J$4</definedName>
    <definedName name="DINAS_PENDAPATAN_DAERAH">[2]PMD!$J$5</definedName>
    <definedName name="DINAS_PERINDAGKOP_NAKERTRANS">[2]KESBANG!$J$5</definedName>
    <definedName name="DINAS_PERTAMBANGAN_DAN_LINGKUNGAN_HIDUP">[2]CAPIL!$J$5</definedName>
    <definedName name="DINAS_PU_DAN_PERHUBUNGAN">[2]TAPEM!$J$5</definedName>
    <definedName name="DOKUMEN">#REF!</definedName>
    <definedName name="DPRD_KOLAKA_UTARA">#REF!</definedName>
    <definedName name="dua">'[1]A. TANAH'!#REF!</definedName>
    <definedName name="DUNIA">#REF!</definedName>
    <definedName name="e">#REF!</definedName>
    <definedName name="ekspor">#REF!</definedName>
    <definedName name="Excel_BuiltIn_Print_Area_1">#REF!</definedName>
    <definedName name="Excel_BuiltIn_Print_Area_10">#REF!</definedName>
    <definedName name="Excel_BuiltIn_Print_Area_11">'[3]Bant _ Tdk Trsangka'!#REF!</definedName>
    <definedName name="Excel_BuiltIn_Print_Area_12">[3]Pembiayaan!#REF!</definedName>
    <definedName name="Excel_BuiltIn_Print_Area_6">'[3]Rekap Belanja'!#REF!</definedName>
    <definedName name="Excel_BuiltIn_Print_Titles_1">#REF!</definedName>
    <definedName name="Excel_BuiltIn_Print_Titles_10">#REF!</definedName>
    <definedName name="F">#REF!</definedName>
    <definedName name="fa">#REF!</definedName>
    <definedName name="FHFJFKJFKFKK">#REF!</definedName>
    <definedName name="filterdinamis">OFFSET('[4]Dinamic Filtering'!$H$2,,,COUNTIF('[4]Dinamic Filtering'!$H$2:$H$7951,"?*"))</definedName>
    <definedName name="g">#REF!</definedName>
    <definedName name="GEDUNG">#REF!</definedName>
    <definedName name="GILA">#REF!</definedName>
    <definedName name="gogon">'[5]A. TANAH'!#REF!</definedName>
    <definedName name="H">#REF!</definedName>
    <definedName name="HABU">#REF!</definedName>
    <definedName name="harga">#REF!</definedName>
    <definedName name="HATI">#REF!</definedName>
    <definedName name="impor">#REF!</definedName>
    <definedName name="INDEKS">'[1]A. TANAH'!#REF!</definedName>
    <definedName name="INISIAL">'[1]A. TANAH'!#REF!</definedName>
    <definedName name="INTAN">#REF!</definedName>
    <definedName name="ITU">#REF!</definedName>
    <definedName name="JABATAN">#REF!</definedName>
    <definedName name="JAJAN">#REF!</definedName>
    <definedName name="JALAN">#REF!</definedName>
    <definedName name="JASA">'[1]A. TANAH'!#REF!</definedName>
    <definedName name="JENIS_ASET">#REF!</definedName>
    <definedName name="jumlah">'[1]A. TANAH'!#REF!</definedName>
    <definedName name="KANTOR">#REF!</definedName>
    <definedName name="KAP">#REF!</definedName>
    <definedName name="KB">'[1]A. TANAH'!#REF!</definedName>
    <definedName name="KECAMATAN_KODEOHA">#REF!</definedName>
    <definedName name="KECAMATAN_PAKUE">[6]PERTANIAN!#REF!</definedName>
    <definedName name="kelompok" localSheetId="0">'[7]kode barang'!$B$2:$C$101</definedName>
    <definedName name="kelompok">'[8]kode barang'!$B$2:$C$103</definedName>
    <definedName name="KIB">#REF!</definedName>
    <definedName name="KKK">'[1]A. TANAH'!#REF!</definedName>
    <definedName name="KODE">#REF!</definedName>
    <definedName name="KODEBARANG">#REF!</definedName>
    <definedName name="KODEBARANG1">[9]GUDANG!#REF!</definedName>
    <definedName name="kodebarang2">#REF!</definedName>
    <definedName name="KODEBARANG3">'[1]A. TANAH'!#REF!</definedName>
    <definedName name="KODEBARANG4">'[1]A. TANAH'!#REF!</definedName>
    <definedName name="KODEBARANG5">'[1]A. TANAH'!#REF!</definedName>
    <definedName name="KODEBARANGA">#REF!</definedName>
    <definedName name="KODEBARANGB">#REF!</definedName>
    <definedName name="KODEJASA1">'[1]A. TANAH'!#REF!</definedName>
    <definedName name="KONDIDSI">#REF!</definedName>
    <definedName name="KURA">#REF!</definedName>
    <definedName name="KURANGBAIK">#REF!</definedName>
    <definedName name="l">#REF!</definedName>
    <definedName name="LAMBANG">#REF!</definedName>
    <definedName name="Lamp">#REF!</definedName>
    <definedName name="Lamp1">#REF!</definedName>
    <definedName name="lllllll">#REF!</definedName>
    <definedName name="LUAS">#REF!</definedName>
    <definedName name="M">#REF!</definedName>
    <definedName name="MASA">#REF!</definedName>
    <definedName name="MASAMANFAAT" localSheetId="0">'[7]kode barang'!$B$4:$E$101</definedName>
    <definedName name="MASAMANFAAT">'[8]kode barang'!$B$4:$E$103</definedName>
    <definedName name="MATA">#REF!</definedName>
    <definedName name="mawar">'[10]B. PELTN MSIN '!#REF!</definedName>
    <definedName name="mesin">'[1]A. TANAH'!#REF!</definedName>
    <definedName name="METODE">#REF!</definedName>
    <definedName name="MM">#REF!</definedName>
    <definedName name="MMMMMMMMMMMM">#REF!</definedName>
    <definedName name="NAMA">#REF!</definedName>
    <definedName name="NILAI">'[1]A. TANAH'!#REF!</definedName>
    <definedName name="NINJA">#REF!</definedName>
    <definedName name="ol">'[5]A. TANAH'!#REF!</definedName>
    <definedName name="orang">#REF!</definedName>
    <definedName name="p">#REF!</definedName>
    <definedName name="PANGKAT">#REF!</definedName>
    <definedName name="PASAR">#REF!</definedName>
    <definedName name="PENYUSAN">#REF!</definedName>
    <definedName name="peranap">#REF!</definedName>
    <definedName name="PISAH">#REF!</definedName>
    <definedName name="PISTON">'[1]A. TANAH'!#REF!</definedName>
    <definedName name="POT">#REF!</definedName>
    <definedName name="PPPP">#REF!</definedName>
    <definedName name="PPPPP">#REF!</definedName>
    <definedName name="PRESTASI">'[1]A. TANAH'!#REF!</definedName>
    <definedName name="_xlnm.Print_Area" localSheetId="10">BI!$A$1:$I$53</definedName>
    <definedName name="_xlnm.Print_Area" localSheetId="1">'KIB A'!$A$1:$N$26</definedName>
    <definedName name="_xlnm.Print_Area" localSheetId="2">'KIB B'!$A$1:$P$249</definedName>
    <definedName name="_xlnm.Print_Area" localSheetId="4">'KIB B di bawah kaptl.'!$A$1:$P$98</definedName>
    <definedName name="_xlnm.Print_Area" localSheetId="3">'KIB B Final'!$B$1:$Q$256</definedName>
    <definedName name="_xlnm.Print_Area" localSheetId="9">'KIB B&lt;300000'!$A$1:$AX$271</definedName>
    <definedName name="_xlnm.Print_Area" localSheetId="5">'KIB C'!$A$1:$Q$31</definedName>
    <definedName name="_xlnm.Print_Area" localSheetId="6">'KIB D'!$A$1:$P$33</definedName>
    <definedName name="_xlnm.Print_Area" localSheetId="7">'KIB E'!$A$1:$P$29</definedName>
    <definedName name="_xlnm.Print_Area" localSheetId="8">'KIB F'!$A$1:$O$24</definedName>
    <definedName name="_xlnm.Print_Titles" localSheetId="2">'KIB B'!$6:$9</definedName>
    <definedName name="_xlnm.Print_Titles" localSheetId="4">'KIB B di bawah kaptl.'!$6:$9</definedName>
    <definedName name="_xlnm.Print_Titles" localSheetId="3">'KIB B Final'!$6:$9</definedName>
    <definedName name="_xlnm.Print_Titles" localSheetId="9">'KIB B&lt;300000'!$6:$8</definedName>
    <definedName name="q">#REF!</definedName>
    <definedName name="qnqnqhqnqhnqhqnqhn">#REF!</definedName>
    <definedName name="RAHARJA">'[1]A. TANAH'!#REF!</definedName>
    <definedName name="RANGKA">'[1]A. TANAH'!#REF!</definedName>
    <definedName name="register">#REF!</definedName>
    <definedName name="rekap">#REF!</definedName>
    <definedName name="REKAPITULASI">#REF!</definedName>
    <definedName name="rinal">#REF!</definedName>
    <definedName name="rrrrrrrrrr">#REF!</definedName>
    <definedName name="RUANG">#REF!</definedName>
    <definedName name="RUAS">#REF!</definedName>
    <definedName name="RUSAK">#REF!</definedName>
    <definedName name="s">#REF!</definedName>
    <definedName name="SARI">#REF!</definedName>
    <definedName name="SEKRETARIAT_DPRD">#REF!</definedName>
    <definedName name="sfsfSFS">#REF!</definedName>
    <definedName name="SIMBOL">#REF!</definedName>
    <definedName name="sssss">[11]DIKBUDPAR!$J$5</definedName>
    <definedName name="STRATEGI">#REF!</definedName>
    <definedName name="TAHUN">[12]Sheet4!$D$4:$E$1339</definedName>
    <definedName name="TANDA">#REF!</definedName>
    <definedName name="TANDATANDA">'[1]A. TANAH'!#REF!</definedName>
    <definedName name="TERMINATOR">'[1]A. TANAH'!#REF!</definedName>
    <definedName name="TIDAK">#REF!</definedName>
    <definedName name="TINGKAT">#REF!</definedName>
    <definedName name="tm_2415921492">#REF!</definedName>
    <definedName name="u">#REF!</definedName>
    <definedName name="UBAH">#REF!</definedName>
    <definedName name="UE">UE!$C$4:$F$76</definedName>
    <definedName name="UJANG">#REF!</definedName>
    <definedName name="UNIT">#REF!</definedName>
    <definedName name="VALUE">'[1]A. TANAH'!#REF!</definedName>
    <definedName name="VAlue_1">'[5]A. TANAH'!#REF!</definedName>
    <definedName name="WAKTU">#REF!</definedName>
    <definedName name="WATI">#REF!</definedName>
    <definedName name="WWE">#REF!</definedName>
    <definedName name="x">#REF!</definedName>
    <definedName name="xccxc">#REF!</definedName>
    <definedName name="xx">#REF!</definedName>
    <definedName name="XXX">#REF!</definedName>
    <definedName name="xxxxx">#REF!</definedName>
    <definedName name="YUDI">#REF!</definedName>
    <definedName name="YYY">#REF!</definedName>
    <definedName name="Z">#REF!</definedName>
    <definedName name="zzz">#REF!</definedName>
    <definedName name="zzzzzzzzzzzzzzzzzz">#REF!</definedName>
    <definedName name="ZZZZZZZZZZZZZZZZZZZZZZZ">#REF!</definedName>
  </definedNames>
  <calcPr calcId="191029"/>
</workbook>
</file>

<file path=xl/calcChain.xml><?xml version="1.0" encoding="utf-8"?>
<calcChain xmlns="http://schemas.openxmlformats.org/spreadsheetml/2006/main">
  <c r="A37" i="16" l="1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36" i="16"/>
  <c r="P14" i="16" l="1"/>
  <c r="S27" i="16"/>
  <c r="T27" i="16" s="1"/>
  <c r="S26" i="16"/>
  <c r="T26" i="16" s="1"/>
  <c r="S25" i="16"/>
  <c r="T25" i="16" s="1"/>
  <c r="S24" i="16"/>
  <c r="T24" i="16" s="1"/>
  <c r="S23" i="16"/>
  <c r="T23" i="16" s="1"/>
  <c r="S22" i="16"/>
  <c r="T22" i="16" s="1"/>
  <c r="S21" i="16"/>
  <c r="T21" i="16" s="1"/>
  <c r="U26" i="16" l="1"/>
  <c r="V26" i="16" s="1"/>
  <c r="Z26" i="16" s="1"/>
  <c r="AA26" i="16" s="1"/>
  <c r="U21" i="16"/>
  <c r="U27" i="16"/>
  <c r="U25" i="16"/>
  <c r="V25" i="16" s="1"/>
  <c r="Z25" i="16" s="1"/>
  <c r="AA25" i="16" s="1"/>
  <c r="AB25" i="16" s="1"/>
  <c r="U24" i="16"/>
  <c r="V24" i="16" s="1"/>
  <c r="Z24" i="16" s="1"/>
  <c r="AA24" i="16" s="1"/>
  <c r="U23" i="16"/>
  <c r="U22" i="16"/>
  <c r="AB26" i="16" l="1"/>
  <c r="AB24" i="16"/>
  <c r="AC24" i="16" s="1"/>
  <c r="AD24" i="16" s="1"/>
  <c r="V27" i="16"/>
  <c r="W27" i="16"/>
  <c r="V23" i="16"/>
  <c r="W23" i="16"/>
  <c r="V21" i="16"/>
  <c r="W21" i="16"/>
  <c r="AC26" i="16"/>
  <c r="AD26" i="16" s="1"/>
  <c r="AC25" i="16"/>
  <c r="AD25" i="16" s="1"/>
  <c r="V22" i="16"/>
  <c r="W22" i="16"/>
  <c r="X21" i="16" l="1"/>
  <c r="Y21" i="16" s="1"/>
  <c r="X22" i="16"/>
  <c r="Z22" i="16" s="1"/>
  <c r="X27" i="16"/>
  <c r="Y27" i="16" s="1"/>
  <c r="X23" i="16"/>
  <c r="AE26" i="16"/>
  <c r="AF26" i="16" s="1"/>
  <c r="AE25" i="16"/>
  <c r="AF25" i="16" s="1"/>
  <c r="AE24" i="16"/>
  <c r="AF24" i="16" s="1"/>
  <c r="Y23" i="16" l="1"/>
  <c r="Z23" i="16" s="1"/>
  <c r="AA23" i="16" s="1"/>
  <c r="Z27" i="16"/>
  <c r="Z21" i="16"/>
  <c r="AA22" i="16"/>
  <c r="AB22" i="16" s="1"/>
  <c r="AB23" i="16" l="1"/>
  <c r="AC23" i="16" s="1"/>
  <c r="AA27" i="16"/>
  <c r="AB27" i="16" s="1"/>
  <c r="AA21" i="16"/>
  <c r="AC22" i="16"/>
  <c r="AD22" i="16" s="1"/>
  <c r="AD23" i="16" l="1"/>
  <c r="AE23" i="16" s="1"/>
  <c r="AF23" i="16" s="1"/>
  <c r="AC27" i="16"/>
  <c r="AD27" i="16" s="1"/>
  <c r="AB21" i="16"/>
  <c r="AC21" i="16" s="1"/>
  <c r="AD21" i="16" s="1"/>
  <c r="AE22" i="16"/>
  <c r="AF22" i="16" s="1"/>
  <c r="AE21" i="16" l="1"/>
  <c r="AF21" i="16" s="1"/>
  <c r="AE27" i="16"/>
  <c r="AF27" i="16" l="1"/>
  <c r="S231" i="16"/>
  <c r="U231" i="16" s="1"/>
  <c r="V231" i="16" s="1"/>
  <c r="AD231" i="16" s="1"/>
  <c r="AE231" i="16" s="1"/>
  <c r="AF231" i="16" s="1"/>
  <c r="S232" i="16"/>
  <c r="U232" i="16" s="1"/>
  <c r="V232" i="16" s="1"/>
  <c r="AD232" i="16" s="1"/>
  <c r="AE232" i="16" s="1"/>
  <c r="AF232" i="16" s="1"/>
  <c r="S233" i="16"/>
  <c r="S234" i="16"/>
  <c r="U234" i="16" s="1"/>
  <c r="V234" i="16" s="1"/>
  <c r="AD234" i="16" s="1"/>
  <c r="AE234" i="16" s="1"/>
  <c r="AF234" i="16" s="1"/>
  <c r="T231" i="16"/>
  <c r="T232" i="16"/>
  <c r="S189" i="16"/>
  <c r="T189" i="16" s="1"/>
  <c r="S190" i="16"/>
  <c r="T190" i="16" s="1"/>
  <c r="S191" i="16"/>
  <c r="T191" i="16" s="1"/>
  <c r="S192" i="16"/>
  <c r="S193" i="16"/>
  <c r="T193" i="16" s="1"/>
  <c r="S194" i="16"/>
  <c r="T194" i="16" s="1"/>
  <c r="S195" i="16"/>
  <c r="T195" i="16" s="1"/>
  <c r="S196" i="16"/>
  <c r="S197" i="16"/>
  <c r="T197" i="16" s="1"/>
  <c r="S198" i="16"/>
  <c r="T198" i="16" s="1"/>
  <c r="S199" i="16"/>
  <c r="T199" i="16" s="1"/>
  <c r="S200" i="16"/>
  <c r="S201" i="16"/>
  <c r="T201" i="16" s="1"/>
  <c r="S202" i="16"/>
  <c r="T202" i="16" s="1"/>
  <c r="S203" i="16"/>
  <c r="T203" i="16" s="1"/>
  <c r="S204" i="16"/>
  <c r="S205" i="16"/>
  <c r="T205" i="16" s="1"/>
  <c r="S206" i="16"/>
  <c r="T206" i="16" s="1"/>
  <c r="S207" i="16"/>
  <c r="T207" i="16" s="1"/>
  <c r="S208" i="16"/>
  <c r="S209" i="16"/>
  <c r="T209" i="16" s="1"/>
  <c r="S210" i="16"/>
  <c r="T210" i="16" s="1"/>
  <c r="S211" i="16"/>
  <c r="T211" i="16" s="1"/>
  <c r="S212" i="16"/>
  <c r="S213" i="16"/>
  <c r="T213" i="16" s="1"/>
  <c r="S214" i="16"/>
  <c r="T214" i="16" s="1"/>
  <c r="S215" i="16"/>
  <c r="T215" i="16" s="1"/>
  <c r="S216" i="16"/>
  <c r="S217" i="16"/>
  <c r="T217" i="16" s="1"/>
  <c r="S218" i="16"/>
  <c r="T218" i="16" s="1"/>
  <c r="S219" i="16"/>
  <c r="T219" i="16" s="1"/>
  <c r="S220" i="16"/>
  <c r="AD12" i="16"/>
  <c r="P229" i="16"/>
  <c r="P35" i="16"/>
  <c r="U215" i="16" l="1"/>
  <c r="V215" i="16" s="1"/>
  <c r="AD215" i="16" s="1"/>
  <c r="AE215" i="16" s="1"/>
  <c r="AF215" i="16" s="1"/>
  <c r="U198" i="16"/>
  <c r="V198" i="16" s="1"/>
  <c r="AD198" i="16" s="1"/>
  <c r="AE198" i="16" s="1"/>
  <c r="AF198" i="16" s="1"/>
  <c r="U195" i="16"/>
  <c r="V195" i="16" s="1"/>
  <c r="AD195" i="16" s="1"/>
  <c r="AE195" i="16" s="1"/>
  <c r="AF195" i="16" s="1"/>
  <c r="U217" i="16"/>
  <c r="V217" i="16" s="1"/>
  <c r="AD217" i="16" s="1"/>
  <c r="AE217" i="16" s="1"/>
  <c r="AF217" i="16" s="1"/>
  <c r="U209" i="16"/>
  <c r="V209" i="16" s="1"/>
  <c r="AD209" i="16" s="1"/>
  <c r="AE209" i="16" s="1"/>
  <c r="AF209" i="16" s="1"/>
  <c r="U207" i="16"/>
  <c r="V207" i="16" s="1"/>
  <c r="AD207" i="16" s="1"/>
  <c r="AE207" i="16" s="1"/>
  <c r="AF207" i="16" s="1"/>
  <c r="U190" i="16"/>
  <c r="V190" i="16" s="1"/>
  <c r="AD190" i="16" s="1"/>
  <c r="AE190" i="16" s="1"/>
  <c r="AF190" i="16" s="1"/>
  <c r="U219" i="16"/>
  <c r="V219" i="16" s="1"/>
  <c r="AD219" i="16" s="1"/>
  <c r="AE219" i="16" s="1"/>
  <c r="AF219" i="16" s="1"/>
  <c r="U214" i="16"/>
  <c r="V214" i="16" s="1"/>
  <c r="AD214" i="16" s="1"/>
  <c r="AE214" i="16" s="1"/>
  <c r="AF214" i="16" s="1"/>
  <c r="U211" i="16"/>
  <c r="V211" i="16" s="1"/>
  <c r="AD211" i="16" s="1"/>
  <c r="AE211" i="16" s="1"/>
  <c r="AF211" i="16" s="1"/>
  <c r="U201" i="16"/>
  <c r="V201" i="16" s="1"/>
  <c r="AD201" i="16" s="1"/>
  <c r="AE201" i="16" s="1"/>
  <c r="AF201" i="16" s="1"/>
  <c r="U199" i="16"/>
  <c r="V199" i="16" s="1"/>
  <c r="AD199" i="16" s="1"/>
  <c r="AE199" i="16" s="1"/>
  <c r="AF199" i="16" s="1"/>
  <c r="U206" i="16"/>
  <c r="V206" i="16" s="1"/>
  <c r="AD206" i="16" s="1"/>
  <c r="AE206" i="16" s="1"/>
  <c r="AF206" i="16" s="1"/>
  <c r="U203" i="16"/>
  <c r="V203" i="16" s="1"/>
  <c r="AD203" i="16" s="1"/>
  <c r="AE203" i="16" s="1"/>
  <c r="AF203" i="16" s="1"/>
  <c r="U193" i="16"/>
  <c r="V193" i="16" s="1"/>
  <c r="AD193" i="16" s="1"/>
  <c r="AE193" i="16" s="1"/>
  <c r="AF193" i="16" s="1"/>
  <c r="U191" i="16"/>
  <c r="V191" i="16" s="1"/>
  <c r="AD191" i="16" s="1"/>
  <c r="AE191" i="16" s="1"/>
  <c r="AF191" i="16" s="1"/>
  <c r="T220" i="16"/>
  <c r="U220" i="16"/>
  <c r="V220" i="16" s="1"/>
  <c r="AD220" i="16" s="1"/>
  <c r="AE220" i="16" s="1"/>
  <c r="AF220" i="16" s="1"/>
  <c r="T233" i="16"/>
  <c r="U233" i="16"/>
  <c r="V233" i="16" s="1"/>
  <c r="AD233" i="16" s="1"/>
  <c r="AE233" i="16" s="1"/>
  <c r="AF233" i="16" s="1"/>
  <c r="T212" i="16"/>
  <c r="U212" i="16"/>
  <c r="V212" i="16" s="1"/>
  <c r="AD212" i="16" s="1"/>
  <c r="AE212" i="16" s="1"/>
  <c r="AF212" i="16" s="1"/>
  <c r="T204" i="16"/>
  <c r="U204" i="16"/>
  <c r="V204" i="16" s="1"/>
  <c r="AD204" i="16" s="1"/>
  <c r="AE204" i="16" s="1"/>
  <c r="AF204" i="16" s="1"/>
  <c r="T196" i="16"/>
  <c r="U196" i="16"/>
  <c r="V196" i="16" s="1"/>
  <c r="AD196" i="16" s="1"/>
  <c r="AE196" i="16" s="1"/>
  <c r="AF196" i="16" s="1"/>
  <c r="U218" i="16"/>
  <c r="V218" i="16" s="1"/>
  <c r="AD218" i="16" s="1"/>
  <c r="AE218" i="16" s="1"/>
  <c r="AF218" i="16" s="1"/>
  <c r="U213" i="16"/>
  <c r="V213" i="16" s="1"/>
  <c r="AD213" i="16" s="1"/>
  <c r="AE213" i="16" s="1"/>
  <c r="AF213" i="16" s="1"/>
  <c r="U210" i="16"/>
  <c r="V210" i="16" s="1"/>
  <c r="AD210" i="16" s="1"/>
  <c r="AE210" i="16" s="1"/>
  <c r="AF210" i="16" s="1"/>
  <c r="U205" i="16"/>
  <c r="V205" i="16" s="1"/>
  <c r="AD205" i="16" s="1"/>
  <c r="AE205" i="16" s="1"/>
  <c r="AF205" i="16" s="1"/>
  <c r="U202" i="16"/>
  <c r="V202" i="16" s="1"/>
  <c r="AD202" i="16" s="1"/>
  <c r="AE202" i="16" s="1"/>
  <c r="AF202" i="16" s="1"/>
  <c r="U197" i="16"/>
  <c r="V197" i="16" s="1"/>
  <c r="AD197" i="16" s="1"/>
  <c r="AE197" i="16" s="1"/>
  <c r="AF197" i="16" s="1"/>
  <c r="U194" i="16"/>
  <c r="V194" i="16" s="1"/>
  <c r="AD194" i="16" s="1"/>
  <c r="AE194" i="16" s="1"/>
  <c r="AF194" i="16" s="1"/>
  <c r="U189" i="16"/>
  <c r="V189" i="16" s="1"/>
  <c r="AD189" i="16" s="1"/>
  <c r="AE189" i="16" s="1"/>
  <c r="AF189" i="16" s="1"/>
  <c r="T234" i="16"/>
  <c r="T216" i="16"/>
  <c r="U216" i="16"/>
  <c r="V216" i="16" s="1"/>
  <c r="AD216" i="16" s="1"/>
  <c r="AE216" i="16" s="1"/>
  <c r="AF216" i="16" s="1"/>
  <c r="T208" i="16"/>
  <c r="U208" i="16"/>
  <c r="V208" i="16" s="1"/>
  <c r="AD208" i="16" s="1"/>
  <c r="AE208" i="16" s="1"/>
  <c r="AF208" i="16" s="1"/>
  <c r="T200" i="16"/>
  <c r="U200" i="16"/>
  <c r="V200" i="16" s="1"/>
  <c r="AD200" i="16" s="1"/>
  <c r="AE200" i="16" s="1"/>
  <c r="AF200" i="16" s="1"/>
  <c r="T192" i="16"/>
  <c r="U192" i="16"/>
  <c r="V192" i="16" s="1"/>
  <c r="AD192" i="16" s="1"/>
  <c r="AE192" i="16" s="1"/>
  <c r="AF192" i="16" s="1"/>
  <c r="P15" i="10" l="1"/>
  <c r="X15" i="10"/>
  <c r="AF15" i="10"/>
  <c r="AE15" i="10"/>
  <c r="AC15" i="10"/>
  <c r="AB15" i="10"/>
  <c r="AA15" i="10"/>
  <c r="Z15" i="10"/>
  <c r="Y15" i="10"/>
  <c r="S13" i="10"/>
  <c r="U13" i="10" s="1"/>
  <c r="AF33" i="16"/>
  <c r="AC33" i="16"/>
  <c r="AB33" i="16"/>
  <c r="AA33" i="16"/>
  <c r="Z33" i="16"/>
  <c r="Y33" i="16"/>
  <c r="X33" i="16"/>
  <c r="AF12" i="16"/>
  <c r="AE12" i="16"/>
  <c r="AC12" i="16"/>
  <c r="AB12" i="16"/>
  <c r="AA12" i="16"/>
  <c r="Z12" i="16"/>
  <c r="Y12" i="16"/>
  <c r="X12" i="16"/>
  <c r="AF242" i="16"/>
  <c r="AE242" i="16"/>
  <c r="AC242" i="16"/>
  <c r="AB242" i="16"/>
  <c r="AA242" i="16"/>
  <c r="Z242" i="16"/>
  <c r="Y242" i="16"/>
  <c r="X242" i="16"/>
  <c r="AF239" i="16"/>
  <c r="AE239" i="16"/>
  <c r="AC239" i="16"/>
  <c r="AB239" i="16"/>
  <c r="AA239" i="16"/>
  <c r="Z239" i="16"/>
  <c r="Y239" i="16"/>
  <c r="X239" i="16"/>
  <c r="AF236" i="16"/>
  <c r="AE236" i="16"/>
  <c r="AC236" i="16"/>
  <c r="AB236" i="16"/>
  <c r="AA236" i="16"/>
  <c r="Z236" i="16"/>
  <c r="Y236" i="16"/>
  <c r="X236" i="16"/>
  <c r="AD33" i="16" l="1"/>
  <c r="AE33" i="16" s="1"/>
  <c r="W13" i="10"/>
  <c r="V13" i="10"/>
  <c r="T13" i="10"/>
  <c r="S230" i="16"/>
  <c r="U230" i="16" s="1"/>
  <c r="W230" i="16" s="1"/>
  <c r="S225" i="16"/>
  <c r="U225" i="16" s="1"/>
  <c r="S224" i="16"/>
  <c r="T224" i="16" s="1"/>
  <c r="S223" i="16"/>
  <c r="U223" i="16" s="1"/>
  <c r="S37" i="16"/>
  <c r="T37" i="16" s="1"/>
  <c r="S38" i="16"/>
  <c r="T38" i="16" s="1"/>
  <c r="S39" i="16"/>
  <c r="T39" i="16" s="1"/>
  <c r="S40" i="16"/>
  <c r="S41" i="16"/>
  <c r="T41" i="16" s="1"/>
  <c r="S42" i="16"/>
  <c r="T42" i="16" s="1"/>
  <c r="S43" i="16"/>
  <c r="U43" i="16" s="1"/>
  <c r="V43" i="16" s="1"/>
  <c r="S44" i="16"/>
  <c r="S45" i="16"/>
  <c r="T45" i="16" s="1"/>
  <c r="S46" i="16"/>
  <c r="T46" i="16" s="1"/>
  <c r="S47" i="16"/>
  <c r="T47" i="16" s="1"/>
  <c r="S48" i="16"/>
  <c r="U48" i="16" s="1"/>
  <c r="V48" i="16" s="1"/>
  <c r="S49" i="16"/>
  <c r="S50" i="16"/>
  <c r="T50" i="16" s="1"/>
  <c r="S51" i="16"/>
  <c r="U51" i="16" s="1"/>
  <c r="S52" i="16"/>
  <c r="U52" i="16" s="1"/>
  <c r="V52" i="16" s="1"/>
  <c r="S53" i="16"/>
  <c r="S54" i="16"/>
  <c r="T54" i="16" s="1"/>
  <c r="S55" i="16"/>
  <c r="U55" i="16" s="1"/>
  <c r="S56" i="16"/>
  <c r="U56" i="16" s="1"/>
  <c r="V56" i="16" s="1"/>
  <c r="S57" i="16"/>
  <c r="S58" i="16"/>
  <c r="T58" i="16" s="1"/>
  <c r="S59" i="16"/>
  <c r="U59" i="16" s="1"/>
  <c r="S60" i="16"/>
  <c r="U60" i="16" s="1"/>
  <c r="V60" i="16" s="1"/>
  <c r="S61" i="16"/>
  <c r="S62" i="16"/>
  <c r="T62" i="16" s="1"/>
  <c r="S63" i="16"/>
  <c r="U63" i="16" s="1"/>
  <c r="S64" i="16"/>
  <c r="U64" i="16" s="1"/>
  <c r="V64" i="16" s="1"/>
  <c r="S65" i="16"/>
  <c r="S66" i="16"/>
  <c r="U66" i="16" s="1"/>
  <c r="V66" i="16" s="1"/>
  <c r="S67" i="16"/>
  <c r="S68" i="16"/>
  <c r="T68" i="16" s="1"/>
  <c r="S69" i="16"/>
  <c r="T69" i="16" s="1"/>
  <c r="S70" i="16"/>
  <c r="T70" i="16" s="1"/>
  <c r="S71" i="16"/>
  <c r="S72" i="16"/>
  <c r="T72" i="16" s="1"/>
  <c r="S73" i="16"/>
  <c r="U73" i="16" s="1"/>
  <c r="W73" i="16" s="1"/>
  <c r="S74" i="16"/>
  <c r="T74" i="16" s="1"/>
  <c r="S75" i="16"/>
  <c r="S76" i="16"/>
  <c r="T76" i="16" s="1"/>
  <c r="S77" i="16"/>
  <c r="T77" i="16" s="1"/>
  <c r="S78" i="16"/>
  <c r="T78" i="16" s="1"/>
  <c r="S79" i="16"/>
  <c r="S80" i="16"/>
  <c r="T80" i="16" s="1"/>
  <c r="S81" i="16"/>
  <c r="U81" i="16" s="1"/>
  <c r="W81" i="16" s="1"/>
  <c r="S82" i="16"/>
  <c r="T82" i="16" s="1"/>
  <c r="S83" i="16"/>
  <c r="U83" i="16" s="1"/>
  <c r="W83" i="16" s="1"/>
  <c r="S84" i="16"/>
  <c r="T84" i="16" s="1"/>
  <c r="S85" i="16"/>
  <c r="U85" i="16" s="1"/>
  <c r="S86" i="16"/>
  <c r="S87" i="16"/>
  <c r="U87" i="16" s="1"/>
  <c r="W87" i="16" s="1"/>
  <c r="S88" i="16"/>
  <c r="T88" i="16" s="1"/>
  <c r="S89" i="16"/>
  <c r="U89" i="16" s="1"/>
  <c r="S90" i="16"/>
  <c r="T90" i="16" s="1"/>
  <c r="S91" i="16"/>
  <c r="U91" i="16" s="1"/>
  <c r="S92" i="16"/>
  <c r="T92" i="16" s="1"/>
  <c r="S93" i="16"/>
  <c r="T93" i="16" s="1"/>
  <c r="S94" i="16"/>
  <c r="T94" i="16" s="1"/>
  <c r="S95" i="16"/>
  <c r="U95" i="16" s="1"/>
  <c r="W95" i="16" s="1"/>
  <c r="S96" i="16"/>
  <c r="S97" i="16"/>
  <c r="T97" i="16" s="1"/>
  <c r="S98" i="16"/>
  <c r="T98" i="16" s="1"/>
  <c r="S99" i="16"/>
  <c r="U99" i="16" s="1"/>
  <c r="W99" i="16" s="1"/>
  <c r="S100" i="16"/>
  <c r="T100" i="16" s="1"/>
  <c r="S101" i="16"/>
  <c r="T101" i="16" s="1"/>
  <c r="S102" i="16"/>
  <c r="T102" i="16" s="1"/>
  <c r="S103" i="16"/>
  <c r="U103" i="16" s="1"/>
  <c r="V103" i="16" s="1"/>
  <c r="S104" i="16"/>
  <c r="T104" i="16" s="1"/>
  <c r="S105" i="16"/>
  <c r="U105" i="16" s="1"/>
  <c r="W105" i="16" s="1"/>
  <c r="S106" i="16"/>
  <c r="T106" i="16" s="1"/>
  <c r="S107" i="16"/>
  <c r="U107" i="16" s="1"/>
  <c r="W107" i="16" s="1"/>
  <c r="S108" i="16"/>
  <c r="T108" i="16" s="1"/>
  <c r="S109" i="16"/>
  <c r="S110" i="16"/>
  <c r="T110" i="16" s="1"/>
  <c r="S111" i="16"/>
  <c r="U111" i="16" s="1"/>
  <c r="S112" i="16"/>
  <c r="U112" i="16" s="1"/>
  <c r="V112" i="16" s="1"/>
  <c r="S113" i="16"/>
  <c r="S114" i="16"/>
  <c r="T114" i="16" s="1"/>
  <c r="S115" i="16"/>
  <c r="U115" i="16" s="1"/>
  <c r="S116" i="16"/>
  <c r="T116" i="16" s="1"/>
  <c r="S117" i="16"/>
  <c r="S118" i="16"/>
  <c r="T118" i="16" s="1"/>
  <c r="S119" i="16"/>
  <c r="U119" i="16" s="1"/>
  <c r="S120" i="16"/>
  <c r="U120" i="16" s="1"/>
  <c r="V120" i="16" s="1"/>
  <c r="S121" i="16"/>
  <c r="S122" i="16"/>
  <c r="S123" i="16"/>
  <c r="U123" i="16" s="1"/>
  <c r="S124" i="16"/>
  <c r="T124" i="16" s="1"/>
  <c r="S125" i="16"/>
  <c r="U125" i="16" s="1"/>
  <c r="V125" i="16" s="1"/>
  <c r="S126" i="16"/>
  <c r="S127" i="16"/>
  <c r="U127" i="16" s="1"/>
  <c r="W127" i="16" s="1"/>
  <c r="S128" i="16"/>
  <c r="U128" i="16" s="1"/>
  <c r="S129" i="16"/>
  <c r="U129" i="16" s="1"/>
  <c r="V129" i="16" s="1"/>
  <c r="S130" i="16"/>
  <c r="S131" i="16"/>
  <c r="T131" i="16" s="1"/>
  <c r="S132" i="16"/>
  <c r="T132" i="16" s="1"/>
  <c r="S133" i="16"/>
  <c r="U133" i="16" s="1"/>
  <c r="V133" i="16" s="1"/>
  <c r="S134" i="16"/>
  <c r="S135" i="16"/>
  <c r="T135" i="16" s="1"/>
  <c r="S136" i="16"/>
  <c r="T136" i="16" s="1"/>
  <c r="S137" i="16"/>
  <c r="S138" i="16"/>
  <c r="S139" i="16"/>
  <c r="U139" i="16" s="1"/>
  <c r="S140" i="16"/>
  <c r="S141" i="16"/>
  <c r="U141" i="16" s="1"/>
  <c r="V141" i="16" s="1"/>
  <c r="S142" i="16"/>
  <c r="S143" i="16"/>
  <c r="T143" i="16" s="1"/>
  <c r="S144" i="16"/>
  <c r="S145" i="16"/>
  <c r="U145" i="16" s="1"/>
  <c r="W145" i="16" s="1"/>
  <c r="S146" i="16"/>
  <c r="S147" i="16"/>
  <c r="U147" i="16" s="1"/>
  <c r="S148" i="16"/>
  <c r="S149" i="16"/>
  <c r="T149" i="16" s="1"/>
  <c r="S150" i="16"/>
  <c r="T150" i="16" s="1"/>
  <c r="S151" i="16"/>
  <c r="U151" i="16" s="1"/>
  <c r="V151" i="16" s="1"/>
  <c r="S152" i="16"/>
  <c r="S153" i="16"/>
  <c r="T153" i="16" s="1"/>
  <c r="S154" i="16"/>
  <c r="T154" i="16" s="1"/>
  <c r="S155" i="16"/>
  <c r="U155" i="16" s="1"/>
  <c r="V155" i="16" s="1"/>
  <c r="S156" i="16"/>
  <c r="S157" i="16"/>
  <c r="T157" i="16" s="1"/>
  <c r="S158" i="16"/>
  <c r="T158" i="16" s="1"/>
  <c r="S159" i="16"/>
  <c r="U159" i="16" s="1"/>
  <c r="V159" i="16" s="1"/>
  <c r="S160" i="16"/>
  <c r="S161" i="16"/>
  <c r="T161" i="16" s="1"/>
  <c r="S162" i="16"/>
  <c r="T162" i="16" s="1"/>
  <c r="S163" i="16"/>
  <c r="U163" i="16" s="1"/>
  <c r="V163" i="16" s="1"/>
  <c r="S164" i="16"/>
  <c r="S165" i="16"/>
  <c r="T165" i="16" s="1"/>
  <c r="S166" i="16"/>
  <c r="T166" i="16" s="1"/>
  <c r="S167" i="16"/>
  <c r="U167" i="16" s="1"/>
  <c r="V167" i="16" s="1"/>
  <c r="S168" i="16"/>
  <c r="S169" i="16"/>
  <c r="T169" i="16" s="1"/>
  <c r="S170" i="16"/>
  <c r="T170" i="16" s="1"/>
  <c r="S171" i="16"/>
  <c r="U171" i="16" s="1"/>
  <c r="V171" i="16" s="1"/>
  <c r="S172" i="16"/>
  <c r="S173" i="16"/>
  <c r="T173" i="16" s="1"/>
  <c r="S174" i="16"/>
  <c r="T174" i="16" s="1"/>
  <c r="S175" i="16"/>
  <c r="U175" i="16" s="1"/>
  <c r="V175" i="16" s="1"/>
  <c r="S176" i="16"/>
  <c r="S177" i="16"/>
  <c r="T177" i="16" s="1"/>
  <c r="S178" i="16"/>
  <c r="T178" i="16" s="1"/>
  <c r="S179" i="16"/>
  <c r="U179" i="16" s="1"/>
  <c r="V179" i="16" s="1"/>
  <c r="S180" i="16"/>
  <c r="S181" i="16"/>
  <c r="T181" i="16" s="1"/>
  <c r="S182" i="16"/>
  <c r="T182" i="16" s="1"/>
  <c r="S183" i="16"/>
  <c r="U183" i="16" s="1"/>
  <c r="V183" i="16" s="1"/>
  <c r="S184" i="16"/>
  <c r="S185" i="16"/>
  <c r="T185" i="16" s="1"/>
  <c r="S186" i="16"/>
  <c r="T186" i="16" s="1"/>
  <c r="S187" i="16"/>
  <c r="U187" i="16" s="1"/>
  <c r="S188" i="16"/>
  <c r="U188" i="16" s="1"/>
  <c r="V188" i="16" s="1"/>
  <c r="S36" i="16"/>
  <c r="U36" i="16" s="1"/>
  <c r="W36" i="16" s="1"/>
  <c r="S31" i="16"/>
  <c r="U31" i="16" s="1"/>
  <c r="S15" i="16"/>
  <c r="T15" i="16" s="1"/>
  <c r="S16" i="16"/>
  <c r="T16" i="16" s="1"/>
  <c r="S17" i="16"/>
  <c r="T17" i="16" s="1"/>
  <c r="S18" i="16"/>
  <c r="T18" i="16" s="1"/>
  <c r="S19" i="16"/>
  <c r="T19" i="16" s="1"/>
  <c r="S20" i="16"/>
  <c r="U20" i="16" s="1"/>
  <c r="V20" i="16" s="1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X13" i="10" l="1"/>
  <c r="T112" i="16"/>
  <c r="T105" i="16"/>
  <c r="T111" i="16"/>
  <c r="T120" i="16"/>
  <c r="T119" i="16"/>
  <c r="U116" i="16"/>
  <c r="V116" i="16" s="1"/>
  <c r="T107" i="16"/>
  <c r="T159" i="16"/>
  <c r="V107" i="16"/>
  <c r="X107" i="16" s="1"/>
  <c r="T59" i="16"/>
  <c r="W56" i="16"/>
  <c r="X56" i="16" s="1"/>
  <c r="T175" i="16"/>
  <c r="U131" i="16"/>
  <c r="W131" i="16" s="1"/>
  <c r="U84" i="16"/>
  <c r="W84" i="16" s="1"/>
  <c r="T81" i="16"/>
  <c r="U78" i="16"/>
  <c r="V78" i="16" s="1"/>
  <c r="U38" i="16"/>
  <c r="V38" i="16" s="1"/>
  <c r="W52" i="16"/>
  <c r="X52" i="16" s="1"/>
  <c r="T139" i="16"/>
  <c r="U132" i="16"/>
  <c r="V132" i="16" s="1"/>
  <c r="T85" i="16"/>
  <c r="T73" i="16"/>
  <c r="U70" i="16"/>
  <c r="W70" i="16" s="1"/>
  <c r="T63" i="16"/>
  <c r="U54" i="16"/>
  <c r="W54" i="16" s="1"/>
  <c r="W85" i="16"/>
  <c r="V85" i="16"/>
  <c r="W141" i="16"/>
  <c r="X141" i="16" s="1"/>
  <c r="T20" i="16"/>
  <c r="T183" i="16"/>
  <c r="T151" i="16"/>
  <c r="T141" i="16"/>
  <c r="W129" i="16"/>
  <c r="X129" i="16" s="1"/>
  <c r="T127" i="16"/>
  <c r="T95" i="16"/>
  <c r="U92" i="16"/>
  <c r="V92" i="16" s="1"/>
  <c r="T89" i="16"/>
  <c r="U47" i="16"/>
  <c r="V47" i="16" s="1"/>
  <c r="U19" i="16"/>
  <c r="V19" i="16" s="1"/>
  <c r="T167" i="16"/>
  <c r="T128" i="16"/>
  <c r="U68" i="16"/>
  <c r="W68" i="16" s="1"/>
  <c r="U15" i="16"/>
  <c r="V15" i="16" s="1"/>
  <c r="T187" i="16"/>
  <c r="T171" i="16"/>
  <c r="T155" i="16"/>
  <c r="T129" i="16"/>
  <c r="T123" i="16"/>
  <c r="W103" i="16"/>
  <c r="X103" i="16" s="1"/>
  <c r="T87" i="16"/>
  <c r="V145" i="16"/>
  <c r="X145" i="16" s="1"/>
  <c r="U143" i="16"/>
  <c r="W143" i="16" s="1"/>
  <c r="U124" i="16"/>
  <c r="V124" i="16" s="1"/>
  <c r="U108" i="16"/>
  <c r="V108" i="16" s="1"/>
  <c r="U101" i="16"/>
  <c r="W101" i="16" s="1"/>
  <c r="W60" i="16"/>
  <c r="X60" i="16" s="1"/>
  <c r="U58" i="16"/>
  <c r="W58" i="16" s="1"/>
  <c r="T51" i="16"/>
  <c r="W48" i="16"/>
  <c r="X48" i="16" s="1"/>
  <c r="T43" i="16"/>
  <c r="T225" i="16"/>
  <c r="W188" i="16"/>
  <c r="X188" i="16" s="1"/>
  <c r="T188" i="16"/>
  <c r="T179" i="16"/>
  <c r="T163" i="16"/>
  <c r="T147" i="16"/>
  <c r="T145" i="16"/>
  <c r="T115" i="16"/>
  <c r="T103" i="16"/>
  <c r="U82" i="16"/>
  <c r="V82" i="16" s="1"/>
  <c r="T66" i="16"/>
  <c r="W64" i="16"/>
  <c r="X64" i="16" s="1"/>
  <c r="U62" i="16"/>
  <c r="V62" i="16" s="1"/>
  <c r="T55" i="16"/>
  <c r="W89" i="16"/>
  <c r="V89" i="16"/>
  <c r="W223" i="16"/>
  <c r="V223" i="16"/>
  <c r="T223" i="16"/>
  <c r="U16" i="16"/>
  <c r="V16" i="16" s="1"/>
  <c r="T36" i="16"/>
  <c r="U186" i="16"/>
  <c r="V186" i="16" s="1"/>
  <c r="U182" i="16"/>
  <c r="V182" i="16" s="1"/>
  <c r="U178" i="16"/>
  <c r="V178" i="16" s="1"/>
  <c r="U174" i="16"/>
  <c r="V174" i="16" s="1"/>
  <c r="U170" i="16"/>
  <c r="V170" i="16" s="1"/>
  <c r="U166" i="16"/>
  <c r="W166" i="16" s="1"/>
  <c r="U162" i="16"/>
  <c r="V162" i="16" s="1"/>
  <c r="U158" i="16"/>
  <c r="V158" i="16" s="1"/>
  <c r="U154" i="16"/>
  <c r="V154" i="16" s="1"/>
  <c r="U150" i="16"/>
  <c r="V150" i="16" s="1"/>
  <c r="U136" i="16"/>
  <c r="V136" i="16" s="1"/>
  <c r="U135" i="16"/>
  <c r="W133" i="16"/>
  <c r="X133" i="16" s="1"/>
  <c r="V99" i="16"/>
  <c r="X99" i="16" s="1"/>
  <c r="U97" i="16"/>
  <c r="W97" i="16" s="1"/>
  <c r="U93" i="16"/>
  <c r="V83" i="16"/>
  <c r="X83" i="16" s="1"/>
  <c r="U77" i="16"/>
  <c r="W77" i="16" s="1"/>
  <c r="U69" i="16"/>
  <c r="U42" i="16"/>
  <c r="W42" i="16" s="1"/>
  <c r="U39" i="16"/>
  <c r="V39" i="16" s="1"/>
  <c r="U224" i="16"/>
  <c r="W224" i="16" s="1"/>
  <c r="T230" i="16"/>
  <c r="T133" i="16"/>
  <c r="T99" i="16"/>
  <c r="T91" i="16"/>
  <c r="U88" i="16"/>
  <c r="T83" i="16"/>
  <c r="U74" i="16"/>
  <c r="V74" i="16" s="1"/>
  <c r="U50" i="16"/>
  <c r="U46" i="16"/>
  <c r="V46" i="16" s="1"/>
  <c r="V230" i="16"/>
  <c r="X230" i="16" s="1"/>
  <c r="W225" i="16"/>
  <c r="V225" i="16"/>
  <c r="T144" i="16"/>
  <c r="U144" i="16"/>
  <c r="U137" i="16"/>
  <c r="T137" i="16"/>
  <c r="T156" i="16"/>
  <c r="U156" i="16"/>
  <c r="T148" i="16"/>
  <c r="U148" i="16"/>
  <c r="W139" i="16"/>
  <c r="V139" i="16"/>
  <c r="T126" i="16"/>
  <c r="U126" i="16"/>
  <c r="W123" i="16"/>
  <c r="V123" i="16"/>
  <c r="T184" i="16"/>
  <c r="U184" i="16"/>
  <c r="T146" i="16"/>
  <c r="U146" i="16"/>
  <c r="T180" i="16"/>
  <c r="U180" i="16"/>
  <c r="T172" i="16"/>
  <c r="U172" i="16"/>
  <c r="T164" i="16"/>
  <c r="U164" i="16"/>
  <c r="V187" i="16"/>
  <c r="W187" i="16"/>
  <c r="T176" i="16"/>
  <c r="U176" i="16"/>
  <c r="T168" i="16"/>
  <c r="U168" i="16"/>
  <c r="T160" i="16"/>
  <c r="U160" i="16"/>
  <c r="T152" i="16"/>
  <c r="U152" i="16"/>
  <c r="W147" i="16"/>
  <c r="V147" i="16"/>
  <c r="T142" i="16"/>
  <c r="U142" i="16"/>
  <c r="T140" i="16"/>
  <c r="U140" i="16"/>
  <c r="W91" i="16"/>
  <c r="V91" i="16"/>
  <c r="W179" i="16"/>
  <c r="X179" i="16" s="1"/>
  <c r="U177" i="16"/>
  <c r="U173" i="16"/>
  <c r="W171" i="16"/>
  <c r="X171" i="16" s="1"/>
  <c r="U169" i="16"/>
  <c r="W167" i="16"/>
  <c r="X167" i="16" s="1"/>
  <c r="U165" i="16"/>
  <c r="W163" i="16"/>
  <c r="X163" i="16" s="1"/>
  <c r="U161" i="16"/>
  <c r="W159" i="16"/>
  <c r="X159" i="16" s="1"/>
  <c r="U157" i="16"/>
  <c r="W155" i="16"/>
  <c r="X155" i="16" s="1"/>
  <c r="U153" i="16"/>
  <c r="W151" i="16"/>
  <c r="X151" i="16" s="1"/>
  <c r="U149" i="16"/>
  <c r="T138" i="16"/>
  <c r="U138" i="16"/>
  <c r="W125" i="16"/>
  <c r="X125" i="16" s="1"/>
  <c r="T122" i="16"/>
  <c r="U122" i="16"/>
  <c r="T117" i="16"/>
  <c r="U117" i="16"/>
  <c r="V115" i="16"/>
  <c r="W115" i="16"/>
  <c r="T109" i="16"/>
  <c r="U109" i="16"/>
  <c r="U185" i="16"/>
  <c r="W183" i="16"/>
  <c r="X183" i="16" s="1"/>
  <c r="U181" i="16"/>
  <c r="W175" i="16"/>
  <c r="X175" i="16" s="1"/>
  <c r="T134" i="16"/>
  <c r="U134" i="16"/>
  <c r="V127" i="16"/>
  <c r="X127" i="16" s="1"/>
  <c r="T125" i="16"/>
  <c r="T130" i="16"/>
  <c r="U130" i="16"/>
  <c r="V128" i="16"/>
  <c r="W128" i="16"/>
  <c r="T121" i="16"/>
  <c r="U121" i="16"/>
  <c r="V119" i="16"/>
  <c r="W119" i="16"/>
  <c r="T113" i="16"/>
  <c r="U113" i="16"/>
  <c r="V111" i="16"/>
  <c r="W111" i="16"/>
  <c r="T96" i="16"/>
  <c r="U96" i="16"/>
  <c r="W120" i="16"/>
  <c r="X120" i="16" s="1"/>
  <c r="U118" i="16"/>
  <c r="U114" i="16"/>
  <c r="W112" i="16"/>
  <c r="X112" i="16" s="1"/>
  <c r="U110" i="16"/>
  <c r="U106" i="16"/>
  <c r="U102" i="16"/>
  <c r="U98" i="16"/>
  <c r="V95" i="16"/>
  <c r="X95" i="16" s="1"/>
  <c r="U94" i="16"/>
  <c r="V87" i="16"/>
  <c r="X87" i="16" s="1"/>
  <c r="U79" i="16"/>
  <c r="T79" i="16"/>
  <c r="U71" i="16"/>
  <c r="T71" i="16"/>
  <c r="V105" i="16"/>
  <c r="X105" i="16" s="1"/>
  <c r="U104" i="16"/>
  <c r="U100" i="16"/>
  <c r="U90" i="16"/>
  <c r="T86" i="16"/>
  <c r="U86" i="16"/>
  <c r="U75" i="16"/>
  <c r="T75" i="16"/>
  <c r="V81" i="16"/>
  <c r="X81" i="16" s="1"/>
  <c r="U80" i="16"/>
  <c r="U76" i="16"/>
  <c r="V73" i="16"/>
  <c r="X73" i="16" s="1"/>
  <c r="U72" i="16"/>
  <c r="V63" i="16"/>
  <c r="W63" i="16"/>
  <c r="T67" i="16"/>
  <c r="U67" i="16"/>
  <c r="T65" i="16"/>
  <c r="U65" i="16"/>
  <c r="W66" i="16"/>
  <c r="X66" i="16" s="1"/>
  <c r="T64" i="16"/>
  <c r="T60" i="16"/>
  <c r="T56" i="16"/>
  <c r="T52" i="16"/>
  <c r="T48" i="16"/>
  <c r="T44" i="16"/>
  <c r="U44" i="16"/>
  <c r="T40" i="16"/>
  <c r="U40" i="16"/>
  <c r="T61" i="16"/>
  <c r="U61" i="16"/>
  <c r="V59" i="16"/>
  <c r="W59" i="16"/>
  <c r="T57" i="16"/>
  <c r="U57" i="16"/>
  <c r="V55" i="16"/>
  <c r="W55" i="16"/>
  <c r="T53" i="16"/>
  <c r="U53" i="16"/>
  <c r="V51" i="16"/>
  <c r="W51" i="16"/>
  <c r="T49" i="16"/>
  <c r="U49" i="16"/>
  <c r="U45" i="16"/>
  <c r="W43" i="16"/>
  <c r="X43" i="16" s="1"/>
  <c r="U41" i="16"/>
  <c r="U37" i="16"/>
  <c r="V36" i="16"/>
  <c r="X36" i="16" s="1"/>
  <c r="W31" i="16"/>
  <c r="V31" i="16"/>
  <c r="T31" i="16"/>
  <c r="W20" i="16"/>
  <c r="X20" i="16" s="1"/>
  <c r="U18" i="16"/>
  <c r="U17" i="16"/>
  <c r="Z188" i="16" l="1"/>
  <c r="AA188" i="16" s="1"/>
  <c r="Y52" i="16"/>
  <c r="Z52" i="16" s="1"/>
  <c r="AA52" i="16" s="1"/>
  <c r="Y99" i="16"/>
  <c r="Z99" i="16" s="1"/>
  <c r="Y48" i="16"/>
  <c r="Z48" i="16" s="1"/>
  <c r="Y56" i="16"/>
  <c r="Z56" i="16" s="1"/>
  <c r="Y133" i="16"/>
  <c r="X229" i="16"/>
  <c r="Y103" i="16"/>
  <c r="Z103" i="16" s="1"/>
  <c r="Y129" i="16"/>
  <c r="Y107" i="16"/>
  <c r="Z107" i="16" s="1"/>
  <c r="AA107" i="16" s="1"/>
  <c r="AB107" i="16" s="1"/>
  <c r="AC107" i="16" s="1"/>
  <c r="Y64" i="16"/>
  <c r="Z64" i="16" s="1"/>
  <c r="Y60" i="16"/>
  <c r="Z60" i="16" s="1"/>
  <c r="AA60" i="16" s="1"/>
  <c r="Y141" i="16"/>
  <c r="Z141" i="16" s="1"/>
  <c r="W47" i="16"/>
  <c r="X47" i="16" s="1"/>
  <c r="V84" i="16"/>
  <c r="X84" i="16" s="1"/>
  <c r="W38" i="16"/>
  <c r="X38" i="16" s="1"/>
  <c r="W124" i="16"/>
  <c r="X124" i="16" s="1"/>
  <c r="V54" i="16"/>
  <c r="X54" i="16" s="1"/>
  <c r="V131" i="16"/>
  <c r="X131" i="16" s="1"/>
  <c r="X85" i="16"/>
  <c r="W19" i="16"/>
  <c r="X19" i="16" s="1"/>
  <c r="W116" i="16"/>
  <c r="X116" i="16" s="1"/>
  <c r="X12" i="10"/>
  <c r="X11" i="10" s="1"/>
  <c r="Y13" i="10"/>
  <c r="Y12" i="10" s="1"/>
  <c r="Y11" i="10" s="1"/>
  <c r="W78" i="16"/>
  <c r="X78" i="16" s="1"/>
  <c r="W132" i="16"/>
  <c r="X132" i="16" s="1"/>
  <c r="W92" i="16"/>
  <c r="X92" i="16" s="1"/>
  <c r="W186" i="16"/>
  <c r="X186" i="16" s="1"/>
  <c r="V42" i="16"/>
  <c r="X42" i="16" s="1"/>
  <c r="W74" i="16"/>
  <c r="X74" i="16" s="1"/>
  <c r="V166" i="16"/>
  <c r="X166" i="16" s="1"/>
  <c r="W82" i="16"/>
  <c r="X82" i="16" s="1"/>
  <c r="W62" i="16"/>
  <c r="X62" i="16" s="1"/>
  <c r="V143" i="16"/>
  <c r="X143" i="16" s="1"/>
  <c r="W178" i="16"/>
  <c r="X178" i="16" s="1"/>
  <c r="V101" i="16"/>
  <c r="X101" i="16" s="1"/>
  <c r="X55" i="16"/>
  <c r="V70" i="16"/>
  <c r="X70" i="16" s="1"/>
  <c r="V97" i="16"/>
  <c r="X97" i="16" s="1"/>
  <c r="V68" i="16"/>
  <c r="X68" i="16" s="1"/>
  <c r="W16" i="16"/>
  <c r="X16" i="16" s="1"/>
  <c r="W108" i="16"/>
  <c r="X108" i="16" s="1"/>
  <c r="W136" i="16"/>
  <c r="X136" i="16" s="1"/>
  <c r="W162" i="16"/>
  <c r="X162" i="16" s="1"/>
  <c r="W150" i="16"/>
  <c r="X150" i="16" s="1"/>
  <c r="W182" i="16"/>
  <c r="X182" i="16" s="1"/>
  <c r="W15" i="16"/>
  <c r="X15" i="16" s="1"/>
  <c r="W39" i="16"/>
  <c r="X39" i="16" s="1"/>
  <c r="X115" i="16"/>
  <c r="W170" i="16"/>
  <c r="X170" i="16" s="1"/>
  <c r="X223" i="16"/>
  <c r="W158" i="16"/>
  <c r="X158" i="16" s="1"/>
  <c r="W174" i="16"/>
  <c r="X174" i="16" s="1"/>
  <c r="V58" i="16"/>
  <c r="X58" i="16" s="1"/>
  <c r="W154" i="16"/>
  <c r="X154" i="16" s="1"/>
  <c r="X51" i="16"/>
  <c r="V224" i="16"/>
  <c r="X224" i="16" s="1"/>
  <c r="V77" i="16"/>
  <c r="X77" i="16" s="1"/>
  <c r="X89" i="16"/>
  <c r="V88" i="16"/>
  <c r="W88" i="16"/>
  <c r="W50" i="16"/>
  <c r="V50" i="16"/>
  <c r="X31" i="16"/>
  <c r="W46" i="16"/>
  <c r="X46" i="16" s="1"/>
  <c r="X147" i="16"/>
  <c r="X225" i="16"/>
  <c r="W93" i="16"/>
  <c r="V93" i="16"/>
  <c r="W69" i="16"/>
  <c r="V69" i="16"/>
  <c r="W135" i="16"/>
  <c r="V135" i="16"/>
  <c r="Z230" i="16"/>
  <c r="Z229" i="16" s="1"/>
  <c r="AA56" i="16"/>
  <c r="Y105" i="16"/>
  <c r="Y87" i="16"/>
  <c r="Z87" i="16" s="1"/>
  <c r="V49" i="16"/>
  <c r="W49" i="16"/>
  <c r="V61" i="16"/>
  <c r="W61" i="16"/>
  <c r="Y66" i="16"/>
  <c r="W80" i="16"/>
  <c r="V80" i="16"/>
  <c r="Y83" i="16"/>
  <c r="Z83" i="16" s="1"/>
  <c r="V102" i="16"/>
  <c r="W102" i="16"/>
  <c r="Y120" i="16"/>
  <c r="V113" i="16"/>
  <c r="W113" i="16"/>
  <c r="Y175" i="16"/>
  <c r="W165" i="16"/>
  <c r="V165" i="16"/>
  <c r="V144" i="16"/>
  <c r="W144" i="16"/>
  <c r="Y43" i="16"/>
  <c r="Z43" i="16" s="1"/>
  <c r="V67" i="16"/>
  <c r="W67" i="16"/>
  <c r="Y73" i="16"/>
  <c r="Y81" i="16"/>
  <c r="V75" i="16"/>
  <c r="W75" i="16"/>
  <c r="V90" i="16"/>
  <c r="W90" i="16"/>
  <c r="V104" i="16"/>
  <c r="W104" i="16"/>
  <c r="V71" i="16"/>
  <c r="W71" i="16"/>
  <c r="V79" i="16"/>
  <c r="W79" i="16"/>
  <c r="V94" i="16"/>
  <c r="W94" i="16"/>
  <c r="V106" i="16"/>
  <c r="W106" i="16"/>
  <c r="W114" i="16"/>
  <c r="V114" i="16"/>
  <c r="V130" i="16"/>
  <c r="W130" i="16"/>
  <c r="W181" i="16"/>
  <c r="V181" i="16"/>
  <c r="Y151" i="16"/>
  <c r="Y159" i="16"/>
  <c r="Z159" i="16" s="1"/>
  <c r="Y167" i="16"/>
  <c r="W177" i="16"/>
  <c r="V177" i="16"/>
  <c r="X91" i="16"/>
  <c r="V142" i="16"/>
  <c r="W142" i="16"/>
  <c r="Z133" i="16"/>
  <c r="V184" i="16"/>
  <c r="W184" i="16"/>
  <c r="V126" i="16"/>
  <c r="W126" i="16"/>
  <c r="V40" i="16"/>
  <c r="W40" i="16"/>
  <c r="W72" i="16"/>
  <c r="V72" i="16"/>
  <c r="V86" i="16"/>
  <c r="W86" i="16"/>
  <c r="Y112" i="16"/>
  <c r="V121" i="16"/>
  <c r="W121" i="16"/>
  <c r="W122" i="16"/>
  <c r="V122" i="16"/>
  <c r="W157" i="16"/>
  <c r="V157" i="16"/>
  <c r="V148" i="16"/>
  <c r="W148" i="16"/>
  <c r="W37" i="16"/>
  <c r="V37" i="16"/>
  <c r="W45" i="16"/>
  <c r="V45" i="16"/>
  <c r="V53" i="16"/>
  <c r="W53" i="16"/>
  <c r="X59" i="16"/>
  <c r="V44" i="16"/>
  <c r="W44" i="16"/>
  <c r="X63" i="16"/>
  <c r="W76" i="16"/>
  <c r="V76" i="16"/>
  <c r="AB52" i="16"/>
  <c r="Y95" i="16"/>
  <c r="X111" i="16"/>
  <c r="X119" i="16"/>
  <c r="Y127" i="16"/>
  <c r="V134" i="16"/>
  <c r="W134" i="16"/>
  <c r="Z183" i="16"/>
  <c r="V109" i="16"/>
  <c r="W109" i="16"/>
  <c r="V117" i="16"/>
  <c r="W117" i="16"/>
  <c r="Y125" i="16"/>
  <c r="W138" i="16"/>
  <c r="V138" i="16"/>
  <c r="W153" i="16"/>
  <c r="V153" i="16"/>
  <c r="W161" i="16"/>
  <c r="V161" i="16"/>
  <c r="W169" i="16"/>
  <c r="V169" i="16"/>
  <c r="Y179" i="16"/>
  <c r="Z179" i="16" s="1"/>
  <c r="Y145" i="16"/>
  <c r="X123" i="16"/>
  <c r="X139" i="16"/>
  <c r="AB188" i="16"/>
  <c r="AC188" i="16" s="1"/>
  <c r="W41" i="16"/>
  <c r="V41" i="16"/>
  <c r="W149" i="16"/>
  <c r="V149" i="16"/>
  <c r="W173" i="16"/>
  <c r="V173" i="16"/>
  <c r="V156" i="16"/>
  <c r="W156" i="16"/>
  <c r="Y47" i="16"/>
  <c r="Z47" i="16" s="1"/>
  <c r="V57" i="16"/>
  <c r="W57" i="16"/>
  <c r="V65" i="16"/>
  <c r="W65" i="16"/>
  <c r="V100" i="16"/>
  <c r="W100" i="16"/>
  <c r="V98" i="16"/>
  <c r="W98" i="16"/>
  <c r="W110" i="16"/>
  <c r="V110" i="16"/>
  <c r="W118" i="16"/>
  <c r="V118" i="16"/>
  <c r="V96" i="16"/>
  <c r="W96" i="16"/>
  <c r="X128" i="16"/>
  <c r="W185" i="16"/>
  <c r="V185" i="16"/>
  <c r="Y155" i="16"/>
  <c r="Z155" i="16" s="1"/>
  <c r="Y163" i="16"/>
  <c r="Y171" i="16"/>
  <c r="Z171" i="16" s="1"/>
  <c r="V140" i="16"/>
  <c r="W140" i="16"/>
  <c r="V152" i="16"/>
  <c r="W152" i="16"/>
  <c r="V160" i="16"/>
  <c r="W160" i="16"/>
  <c r="V168" i="16"/>
  <c r="W168" i="16"/>
  <c r="V176" i="16"/>
  <c r="W176" i="16"/>
  <c r="X187" i="16"/>
  <c r="V164" i="16"/>
  <c r="W164" i="16"/>
  <c r="V172" i="16"/>
  <c r="W172" i="16"/>
  <c r="V180" i="16"/>
  <c r="W180" i="16"/>
  <c r="V146" i="16"/>
  <c r="W146" i="16"/>
  <c r="AA141" i="16"/>
  <c r="V137" i="16"/>
  <c r="W137" i="16"/>
  <c r="Y36" i="16"/>
  <c r="W17" i="16"/>
  <c r="V17" i="16"/>
  <c r="W18" i="16"/>
  <c r="V18" i="16"/>
  <c r="Y20" i="16"/>
  <c r="AA103" i="16" l="1"/>
  <c r="AB103" i="16" s="1"/>
  <c r="AC103" i="16" s="1"/>
  <c r="AD107" i="16"/>
  <c r="AE107" i="16" s="1"/>
  <c r="AF107" i="16" s="1"/>
  <c r="X30" i="16"/>
  <c r="Y51" i="16"/>
  <c r="Z51" i="16" s="1"/>
  <c r="Y158" i="16"/>
  <c r="Z158" i="16" s="1"/>
  <c r="Y16" i="16"/>
  <c r="AA64" i="16"/>
  <c r="Y225" i="16"/>
  <c r="Z225" i="16" s="1"/>
  <c r="Y162" i="16"/>
  <c r="Y68" i="16"/>
  <c r="Z68" i="16" s="1"/>
  <c r="Z129" i="16"/>
  <c r="AA129" i="16" s="1"/>
  <c r="AB60" i="16"/>
  <c r="AA99" i="16"/>
  <c r="AB99" i="16" s="1"/>
  <c r="AC99" i="16" s="1"/>
  <c r="Y224" i="16"/>
  <c r="Y174" i="16"/>
  <c r="Z174" i="16" s="1"/>
  <c r="Y115" i="16"/>
  <c r="Z115" i="16" s="1"/>
  <c r="Y182" i="16"/>
  <c r="Z182" i="16" s="1"/>
  <c r="Y108" i="16"/>
  <c r="Y132" i="16"/>
  <c r="Z132" i="16" s="1"/>
  <c r="AA132" i="16" s="1"/>
  <c r="Y116" i="16"/>
  <c r="Y54" i="16"/>
  <c r="Z54" i="16" s="1"/>
  <c r="Y150" i="16"/>
  <c r="Z150" i="16" s="1"/>
  <c r="Y42" i="16"/>
  <c r="Y55" i="16"/>
  <c r="Z55" i="16" s="1"/>
  <c r="AA55" i="16" s="1"/>
  <c r="Y19" i="16"/>
  <c r="Z19" i="16" s="1"/>
  <c r="Y39" i="16"/>
  <c r="Z39" i="16" s="1"/>
  <c r="Y101" i="16"/>
  <c r="Y85" i="16"/>
  <c r="Z85" i="16" s="1"/>
  <c r="AA48" i="16"/>
  <c r="AB48" i="16" s="1"/>
  <c r="Y147" i="16"/>
  <c r="Y77" i="16"/>
  <c r="Z77" i="16" s="1"/>
  <c r="Y58" i="16"/>
  <c r="Z58" i="16" s="1"/>
  <c r="Y170" i="16"/>
  <c r="Y15" i="16"/>
  <c r="Y136" i="16"/>
  <c r="Z136" i="16" s="1"/>
  <c r="Y97" i="16"/>
  <c r="Z97" i="16" s="1"/>
  <c r="Y178" i="16"/>
  <c r="Z178" i="16" s="1"/>
  <c r="Y166" i="16"/>
  <c r="Y92" i="16"/>
  <c r="Y131" i="16"/>
  <c r="Z131" i="16" s="1"/>
  <c r="Y84" i="16"/>
  <c r="Z84" i="16" s="1"/>
  <c r="AD188" i="16"/>
  <c r="AE188" i="16" s="1"/>
  <c r="AF188" i="16" s="1"/>
  <c r="Z13" i="10"/>
  <c r="Z12" i="10" s="1"/>
  <c r="Z11" i="10" s="1"/>
  <c r="Y31" i="16"/>
  <c r="Y30" i="16" s="1"/>
  <c r="X118" i="16"/>
  <c r="X102" i="16"/>
  <c r="X149" i="16"/>
  <c r="X121" i="16"/>
  <c r="Y223" i="16"/>
  <c r="X96" i="16"/>
  <c r="X44" i="16"/>
  <c r="X53" i="16"/>
  <c r="X142" i="16"/>
  <c r="X88" i="16"/>
  <c r="X222" i="16"/>
  <c r="X37" i="16"/>
  <c r="X157" i="16"/>
  <c r="X181" i="16"/>
  <c r="X80" i="16"/>
  <c r="X69" i="16"/>
  <c r="X18" i="16"/>
  <c r="X49" i="16"/>
  <c r="X137" i="16"/>
  <c r="X156" i="16"/>
  <c r="X67" i="16"/>
  <c r="X185" i="16"/>
  <c r="Y89" i="16"/>
  <c r="X153" i="16"/>
  <c r="X177" i="16"/>
  <c r="X76" i="16"/>
  <c r="X45" i="16"/>
  <c r="X122" i="16"/>
  <c r="X72" i="16"/>
  <c r="X135" i="16"/>
  <c r="X93" i="16"/>
  <c r="X50" i="16"/>
  <c r="X169" i="16"/>
  <c r="X65" i="16"/>
  <c r="X161" i="16"/>
  <c r="X138" i="16"/>
  <c r="X86" i="16"/>
  <c r="X40" i="16"/>
  <c r="X126" i="16"/>
  <c r="X94" i="16"/>
  <c r="X71" i="16"/>
  <c r="X90" i="16"/>
  <c r="Z81" i="16"/>
  <c r="X113" i="16"/>
  <c r="AA230" i="16"/>
  <c r="Y229" i="16"/>
  <c r="AA158" i="16"/>
  <c r="AA47" i="16"/>
  <c r="Y124" i="16"/>
  <c r="Z124" i="16" s="1"/>
  <c r="Z105" i="16"/>
  <c r="X146" i="16"/>
  <c r="X172" i="16"/>
  <c r="X168" i="16"/>
  <c r="X152" i="16"/>
  <c r="X110" i="16"/>
  <c r="X100" i="16"/>
  <c r="X173" i="16"/>
  <c r="X41" i="16"/>
  <c r="X117" i="16"/>
  <c r="AA183" i="16"/>
  <c r="Y111" i="16"/>
  <c r="Y70" i="16"/>
  <c r="Z112" i="16"/>
  <c r="AA133" i="16"/>
  <c r="X114" i="16"/>
  <c r="Z73" i="16"/>
  <c r="AA87" i="16"/>
  <c r="AB56" i="16"/>
  <c r="AC52" i="16"/>
  <c r="Z145" i="16"/>
  <c r="AA145" i="16" s="1"/>
  <c r="AB145" i="16" s="1"/>
  <c r="Y78" i="16"/>
  <c r="Y63" i="16"/>
  <c r="Z63" i="16" s="1"/>
  <c r="AA63" i="16" s="1"/>
  <c r="Y143" i="16"/>
  <c r="AA83" i="16"/>
  <c r="AB141" i="16"/>
  <c r="AA171" i="16"/>
  <c r="Z163" i="16"/>
  <c r="AA155" i="16"/>
  <c r="X98" i="16"/>
  <c r="X57" i="16"/>
  <c r="Y123" i="16"/>
  <c r="AA179" i="16"/>
  <c r="Z125" i="16"/>
  <c r="X134" i="16"/>
  <c r="Z127" i="16"/>
  <c r="Z95" i="16"/>
  <c r="Y82" i="16"/>
  <c r="Y62" i="16"/>
  <c r="Y38" i="16"/>
  <c r="Z38" i="16" s="1"/>
  <c r="X184" i="16"/>
  <c r="Z186" i="16"/>
  <c r="Z167" i="16"/>
  <c r="AA159" i="16"/>
  <c r="Z151" i="16"/>
  <c r="AA151" i="16" s="1"/>
  <c r="X130" i="16"/>
  <c r="X106" i="16"/>
  <c r="X79" i="16"/>
  <c r="X104" i="16"/>
  <c r="AA43" i="16"/>
  <c r="X165" i="16"/>
  <c r="Z175" i="16"/>
  <c r="Z120" i="16"/>
  <c r="Z66" i="16"/>
  <c r="AA66" i="16" s="1"/>
  <c r="AB66" i="16" s="1"/>
  <c r="Y139" i="16"/>
  <c r="Y119" i="16"/>
  <c r="X180" i="16"/>
  <c r="X164" i="16"/>
  <c r="X176" i="16"/>
  <c r="X160" i="16"/>
  <c r="X140" i="16"/>
  <c r="Y128" i="16"/>
  <c r="Y154" i="16"/>
  <c r="Z154" i="16" s="1"/>
  <c r="AA154" i="16" s="1"/>
  <c r="X109" i="16"/>
  <c r="Y74" i="16"/>
  <c r="Y46" i="16"/>
  <c r="Y59" i="16"/>
  <c r="Z59" i="16" s="1"/>
  <c r="X148" i="16"/>
  <c r="Y91" i="16"/>
  <c r="X75" i="16"/>
  <c r="X144" i="16"/>
  <c r="X61" i="16"/>
  <c r="Z36" i="16"/>
  <c r="X17" i="16"/>
  <c r="Z20" i="16"/>
  <c r="AA13" i="10" l="1"/>
  <c r="AA131" i="16"/>
  <c r="AA182" i="16"/>
  <c r="AB182" i="16" s="1"/>
  <c r="X14" i="16"/>
  <c r="AA58" i="16"/>
  <c r="X35" i="16"/>
  <c r="AA150" i="16"/>
  <c r="AB150" i="16" s="1"/>
  <c r="AC150" i="16" s="1"/>
  <c r="Z15" i="16"/>
  <c r="AB129" i="16"/>
  <c r="AC129" i="16" s="1"/>
  <c r="AA51" i="16"/>
  <c r="AB51" i="16" s="1"/>
  <c r="AA115" i="16"/>
  <c r="AB115" i="16" s="1"/>
  <c r="AC115" i="16" s="1"/>
  <c r="AD103" i="16"/>
  <c r="AE103" i="16" s="1"/>
  <c r="AF103" i="16" s="1"/>
  <c r="AA178" i="16"/>
  <c r="AB178" i="16" s="1"/>
  <c r="AA84" i="16"/>
  <c r="AB84" i="16" s="1"/>
  <c r="AB158" i="16"/>
  <c r="AC158" i="16" s="1"/>
  <c r="AA20" i="16"/>
  <c r="AA97" i="16"/>
  <c r="AB97" i="16" s="1"/>
  <c r="AA95" i="16"/>
  <c r="AB133" i="16"/>
  <c r="AC133" i="16" s="1"/>
  <c r="AB47" i="16"/>
  <c r="AC47" i="16" s="1"/>
  <c r="AD47" i="16" s="1"/>
  <c r="AE47" i="16" s="1"/>
  <c r="AA81" i="16"/>
  <c r="AB81" i="16" s="1"/>
  <c r="AC81" i="16" s="1"/>
  <c r="Y126" i="16"/>
  <c r="Z126" i="16" s="1"/>
  <c r="AA126" i="16" s="1"/>
  <c r="Y161" i="16"/>
  <c r="Y45" i="16"/>
  <c r="Z89" i="16"/>
  <c r="AA89" i="16" s="1"/>
  <c r="Z166" i="16"/>
  <c r="AA166" i="16" s="1"/>
  <c r="AB166" i="16" s="1"/>
  <c r="Z170" i="16"/>
  <c r="AA170" i="16" s="1"/>
  <c r="Z224" i="16"/>
  <c r="AA224" i="16" s="1"/>
  <c r="Z16" i="16"/>
  <c r="AA16" i="16" s="1"/>
  <c r="AB16" i="16" s="1"/>
  <c r="AC16" i="16" s="1"/>
  <c r="AC48" i="16"/>
  <c r="AD48" i="16" s="1"/>
  <c r="AE48" i="16" s="1"/>
  <c r="AB64" i="16"/>
  <c r="AC64" i="16" s="1"/>
  <c r="AB83" i="16"/>
  <c r="AC83" i="16" s="1"/>
  <c r="Y67" i="16"/>
  <c r="Z67" i="16" s="1"/>
  <c r="AA67" i="16" s="1"/>
  <c r="Y181" i="16"/>
  <c r="Z181" i="16" s="1"/>
  <c r="AA181" i="16" s="1"/>
  <c r="Y88" i="16"/>
  <c r="Z88" i="16" s="1"/>
  <c r="Y96" i="16"/>
  <c r="Z96" i="16" s="1"/>
  <c r="AA96" i="16" s="1"/>
  <c r="Y102" i="16"/>
  <c r="Z102" i="16" s="1"/>
  <c r="AD99" i="16"/>
  <c r="AE99" i="16" s="1"/>
  <c r="AF99" i="16" s="1"/>
  <c r="Z101" i="16"/>
  <c r="AA101" i="16" s="1"/>
  <c r="AB101" i="16" s="1"/>
  <c r="AC101" i="16" s="1"/>
  <c r="Z42" i="16"/>
  <c r="AA42" i="16" s="1"/>
  <c r="AB42" i="16" s="1"/>
  <c r="AC42" i="16" s="1"/>
  <c r="Z116" i="16"/>
  <c r="AA116" i="16" s="1"/>
  <c r="Z108" i="16"/>
  <c r="AA108" i="16" s="1"/>
  <c r="Z162" i="16"/>
  <c r="AA162" i="16" s="1"/>
  <c r="AA229" i="16"/>
  <c r="Z91" i="16"/>
  <c r="AA91" i="16" s="1"/>
  <c r="AB91" i="16" s="1"/>
  <c r="AA175" i="16"/>
  <c r="AB175" i="16" s="1"/>
  <c r="Z82" i="16"/>
  <c r="AA82" i="16" s="1"/>
  <c r="AB82" i="16" s="1"/>
  <c r="AD52" i="16"/>
  <c r="AE52" i="16" s="1"/>
  <c r="AF52" i="16" s="1"/>
  <c r="AA105" i="16"/>
  <c r="AB105" i="16" s="1"/>
  <c r="AC105" i="16" s="1"/>
  <c r="AB58" i="16"/>
  <c r="AC58" i="16" s="1"/>
  <c r="Y94" i="16"/>
  <c r="Z94" i="16" s="1"/>
  <c r="Y138" i="16"/>
  <c r="Z138" i="16" s="1"/>
  <c r="AA138" i="16" s="1"/>
  <c r="Y122" i="16"/>
  <c r="Z122" i="16" s="1"/>
  <c r="AA122" i="16" s="1"/>
  <c r="Y153" i="16"/>
  <c r="Z153" i="16" s="1"/>
  <c r="Y156" i="16"/>
  <c r="Z156" i="16" s="1"/>
  <c r="AA156" i="16" s="1"/>
  <c r="Y18" i="16"/>
  <c r="Z18" i="16" s="1"/>
  <c r="Y157" i="16"/>
  <c r="Y142" i="16"/>
  <c r="Z142" i="16" s="1"/>
  <c r="Z223" i="16"/>
  <c r="AA223" i="16" s="1"/>
  <c r="AB223" i="16" s="1"/>
  <c r="Y118" i="16"/>
  <c r="Z118" i="16" s="1"/>
  <c r="AA118" i="16" s="1"/>
  <c r="AA85" i="16"/>
  <c r="AB85" i="16" s="1"/>
  <c r="AC85" i="16" s="1"/>
  <c r="Z92" i="16"/>
  <c r="AC60" i="16"/>
  <c r="Z147" i="16"/>
  <c r="AC141" i="16"/>
  <c r="AD141" i="16" s="1"/>
  <c r="AE141" i="16" s="1"/>
  <c r="AF141" i="16" s="1"/>
  <c r="AA174" i="16"/>
  <c r="AA136" i="16"/>
  <c r="Y71" i="16"/>
  <c r="Z71" i="16" s="1"/>
  <c r="Y86" i="16"/>
  <c r="Z86" i="16" s="1"/>
  <c r="Y169" i="16"/>
  <c r="Z169" i="16" s="1"/>
  <c r="AA169" i="16" s="1"/>
  <c r="Y72" i="16"/>
  <c r="Z72" i="16" s="1"/>
  <c r="Y177" i="16"/>
  <c r="Z177" i="16" s="1"/>
  <c r="AA177" i="16" s="1"/>
  <c r="AB177" i="16" s="1"/>
  <c r="AC177" i="16" s="1"/>
  <c r="Y80" i="16"/>
  <c r="Z80" i="16" s="1"/>
  <c r="Y44" i="16"/>
  <c r="Z44" i="16" s="1"/>
  <c r="Y149" i="16"/>
  <c r="Z149" i="16" s="1"/>
  <c r="AA149" i="16" s="1"/>
  <c r="Y113" i="16"/>
  <c r="Y90" i="16"/>
  <c r="Z90" i="16" s="1"/>
  <c r="AA90" i="16" s="1"/>
  <c r="Y40" i="16"/>
  <c r="Z40" i="16" s="1"/>
  <c r="Y65" i="16"/>
  <c r="Z65" i="16" s="1"/>
  <c r="AA65" i="16" s="1"/>
  <c r="Y135" i="16"/>
  <c r="Z135" i="16" s="1"/>
  <c r="Y76" i="16"/>
  <c r="Z76" i="16" s="1"/>
  <c r="Z185" i="16"/>
  <c r="AA185" i="16" s="1"/>
  <c r="Y137" i="16"/>
  <c r="Z137" i="16" s="1"/>
  <c r="Y69" i="16"/>
  <c r="Z69" i="16" s="1"/>
  <c r="AA69" i="16" s="1"/>
  <c r="Y37" i="16"/>
  <c r="Y53" i="16"/>
  <c r="Z53" i="16" s="1"/>
  <c r="AA53" i="16" s="1"/>
  <c r="AB53" i="16" s="1"/>
  <c r="AC53" i="16" s="1"/>
  <c r="Y121" i="16"/>
  <c r="Z121" i="16" s="1"/>
  <c r="AA12" i="10"/>
  <c r="AA11" i="10" s="1"/>
  <c r="AB13" i="10"/>
  <c r="Z31" i="16"/>
  <c r="Y222" i="16"/>
  <c r="Y49" i="16"/>
  <c r="Z49" i="16" s="1"/>
  <c r="AA49" i="16" s="1"/>
  <c r="AB49" i="16" s="1"/>
  <c r="Y50" i="16"/>
  <c r="Z50" i="16" s="1"/>
  <c r="AA50" i="16" s="1"/>
  <c r="AB151" i="16"/>
  <c r="AC151" i="16" s="1"/>
  <c r="AC66" i="16"/>
  <c r="AB230" i="16"/>
  <c r="Y93" i="16"/>
  <c r="AB55" i="16"/>
  <c r="AB154" i="16"/>
  <c r="AA125" i="16"/>
  <c r="AB125" i="16" s="1"/>
  <c r="AC125" i="16" s="1"/>
  <c r="AA225" i="16"/>
  <c r="AC182" i="16"/>
  <c r="AB132" i="16"/>
  <c r="AA59" i="16"/>
  <c r="AA38" i="16"/>
  <c r="Y75" i="16"/>
  <c r="Z75" i="16" s="1"/>
  <c r="Y148" i="16"/>
  <c r="Z148" i="16" s="1"/>
  <c r="AA148" i="16" s="1"/>
  <c r="Z46" i="16"/>
  <c r="AA46" i="16" s="1"/>
  <c r="Z74" i="16"/>
  <c r="Z128" i="16"/>
  <c r="Y176" i="16"/>
  <c r="Z176" i="16" s="1"/>
  <c r="AA176" i="16" s="1"/>
  <c r="Z119" i="16"/>
  <c r="Y79" i="16"/>
  <c r="Z62" i="16"/>
  <c r="Y134" i="16"/>
  <c r="AB63" i="16"/>
  <c r="AC63" i="16" s="1"/>
  <c r="AB43" i="16"/>
  <c r="AA112" i="16"/>
  <c r="AB112" i="16" s="1"/>
  <c r="AB179" i="16"/>
  <c r="AC179" i="16" s="1"/>
  <c r="AA39" i="16"/>
  <c r="AB39" i="16" s="1"/>
  <c r="Y100" i="16"/>
  <c r="Z100" i="16" s="1"/>
  <c r="AB171" i="16"/>
  <c r="Z187" i="16"/>
  <c r="AA163" i="16"/>
  <c r="AA124" i="16"/>
  <c r="AC145" i="16"/>
  <c r="AD145" i="16" s="1"/>
  <c r="AE145" i="16" s="1"/>
  <c r="AB131" i="16"/>
  <c r="AB87" i="16"/>
  <c r="AC87" i="16" s="1"/>
  <c r="Y160" i="16"/>
  <c r="Y104" i="16"/>
  <c r="Z104" i="16" s="1"/>
  <c r="Y57" i="16"/>
  <c r="Z57" i="16" s="1"/>
  <c r="AA73" i="16"/>
  <c r="AB73" i="16" s="1"/>
  <c r="AA186" i="16"/>
  <c r="Z70" i="16"/>
  <c r="AB183" i="16"/>
  <c r="AA68" i="16"/>
  <c r="AB68" i="16" s="1"/>
  <c r="Y110" i="16"/>
  <c r="Z110" i="16" s="1"/>
  <c r="AA110" i="16" s="1"/>
  <c r="Y152" i="16"/>
  <c r="Y172" i="16"/>
  <c r="Z172" i="16" s="1"/>
  <c r="AA172" i="16" s="1"/>
  <c r="AA120" i="16"/>
  <c r="AA167" i="16"/>
  <c r="AC56" i="16"/>
  <c r="AD56" i="16" s="1"/>
  <c r="AA127" i="16"/>
  <c r="Y61" i="16"/>
  <c r="Z61" i="16" s="1"/>
  <c r="Y98" i="16"/>
  <c r="Z98" i="16" s="1"/>
  <c r="Z78" i="16"/>
  <c r="AA78" i="16" s="1"/>
  <c r="Z111" i="16"/>
  <c r="Y144" i="16"/>
  <c r="Y109" i="16"/>
  <c r="Z109" i="16" s="1"/>
  <c r="Y164" i="16"/>
  <c r="Z164" i="16" s="1"/>
  <c r="AA164" i="16" s="1"/>
  <c r="Z139" i="16"/>
  <c r="Y106" i="16"/>
  <c r="Z106" i="16" s="1"/>
  <c r="AA106" i="16" s="1"/>
  <c r="Y140" i="16"/>
  <c r="Z140" i="16" s="1"/>
  <c r="AA140" i="16" s="1"/>
  <c r="AB140" i="16" s="1"/>
  <c r="Y180" i="16"/>
  <c r="Z45" i="16"/>
  <c r="Y165" i="16"/>
  <c r="Z165" i="16" s="1"/>
  <c r="AA165" i="16" s="1"/>
  <c r="Y130" i="16"/>
  <c r="Z130" i="16" s="1"/>
  <c r="Z184" i="16"/>
  <c r="Z123" i="16"/>
  <c r="Z143" i="16"/>
  <c r="Y114" i="16"/>
  <c r="Z114" i="16" s="1"/>
  <c r="AA114" i="16" s="1"/>
  <c r="AB159" i="16"/>
  <c r="AC159" i="16" s="1"/>
  <c r="Y117" i="16"/>
  <c r="Z117" i="16" s="1"/>
  <c r="AA117" i="16" s="1"/>
  <c r="Y41" i="16"/>
  <c r="Y173" i="16"/>
  <c r="AA77" i="16"/>
  <c r="AB77" i="16" s="1"/>
  <c r="AB155" i="16"/>
  <c r="AC155" i="16" s="1"/>
  <c r="Y168" i="16"/>
  <c r="Z168" i="16" s="1"/>
  <c r="AA168" i="16" s="1"/>
  <c r="Y146" i="16"/>
  <c r="Z146" i="16" s="1"/>
  <c r="AA54" i="16"/>
  <c r="AB54" i="16" s="1"/>
  <c r="AA36" i="16"/>
  <c r="AA19" i="16"/>
  <c r="Y17" i="16"/>
  <c r="Z17" i="16" s="1"/>
  <c r="AA17" i="16" s="1"/>
  <c r="AA15" i="16"/>
  <c r="AB224" i="16" l="1"/>
  <c r="AC13" i="10"/>
  <c r="AD13" i="10" s="1"/>
  <c r="AD12" i="10" s="1"/>
  <c r="AD11" i="10" s="1"/>
  <c r="AC51" i="16"/>
  <c r="AB116" i="16"/>
  <c r="AC116" i="16" s="1"/>
  <c r="AA137" i="16"/>
  <c r="AB137" i="16" s="1"/>
  <c r="AC137" i="16" s="1"/>
  <c r="AB170" i="16"/>
  <c r="AC170" i="16" s="1"/>
  <c r="AA40" i="16"/>
  <c r="AB40" i="16" s="1"/>
  <c r="Y14" i="16"/>
  <c r="AA102" i="16"/>
  <c r="AB102" i="16" s="1"/>
  <c r="AC102" i="16" s="1"/>
  <c r="Z37" i="16"/>
  <c r="Y35" i="16"/>
  <c r="Z14" i="16"/>
  <c r="AB15" i="16"/>
  <c r="AC15" i="16" s="1"/>
  <c r="AA142" i="16"/>
  <c r="AB142" i="16" s="1"/>
  <c r="AC142" i="16" s="1"/>
  <c r="AB185" i="16"/>
  <c r="AC185" i="16" s="1"/>
  <c r="AB169" i="16"/>
  <c r="AC169" i="16" s="1"/>
  <c r="Z222" i="16"/>
  <c r="AB162" i="16"/>
  <c r="AC162" i="16" s="1"/>
  <c r="AB149" i="16"/>
  <c r="AC149" i="16" s="1"/>
  <c r="AD149" i="16" s="1"/>
  <c r="AC175" i="16"/>
  <c r="AD175" i="16" s="1"/>
  <c r="AE175" i="16" s="1"/>
  <c r="AF175" i="16" s="1"/>
  <c r="AA86" i="16"/>
  <c r="AB86" i="16" s="1"/>
  <c r="AC86" i="16" s="1"/>
  <c r="AD101" i="16"/>
  <c r="AE101" i="16" s="1"/>
  <c r="AF101" i="16" s="1"/>
  <c r="AB95" i="16"/>
  <c r="AC95" i="16" s="1"/>
  <c r="AA121" i="16"/>
  <c r="AB121" i="16" s="1"/>
  <c r="AC121" i="16" s="1"/>
  <c r="AB69" i="16"/>
  <c r="AC69" i="16" s="1"/>
  <c r="AD129" i="16"/>
  <c r="AE129" i="16" s="1"/>
  <c r="AF129" i="16" s="1"/>
  <c r="AD53" i="16"/>
  <c r="AE53" i="16" s="1"/>
  <c r="AF53" i="16" s="1"/>
  <c r="AD115" i="16"/>
  <c r="AE115" i="16" s="1"/>
  <c r="AF115" i="16" s="1"/>
  <c r="AB126" i="16"/>
  <c r="AC126" i="16" s="1"/>
  <c r="AD105" i="16"/>
  <c r="AE105" i="16" s="1"/>
  <c r="AF105" i="16" s="1"/>
  <c r="AD159" i="16"/>
  <c r="AE159" i="16" s="1"/>
  <c r="AF159" i="16" s="1"/>
  <c r="AD42" i="16"/>
  <c r="AE42" i="16" s="1"/>
  <c r="AF42" i="16" s="1"/>
  <c r="AD16" i="16"/>
  <c r="AE16" i="16" s="1"/>
  <c r="AF16" i="16" s="1"/>
  <c r="AD83" i="16"/>
  <c r="AE83" i="16" s="1"/>
  <c r="AF83" i="16" s="1"/>
  <c r="AD158" i="16"/>
  <c r="AE158" i="16" s="1"/>
  <c r="AF158" i="16" s="1"/>
  <c r="AD64" i="16"/>
  <c r="AE64" i="16" s="1"/>
  <c r="AF64" i="16" s="1"/>
  <c r="AC154" i="16"/>
  <c r="AD63" i="16"/>
  <c r="AE63" i="16" s="1"/>
  <c r="AF63" i="16" s="1"/>
  <c r="AC183" i="16"/>
  <c r="AD183" i="16" s="1"/>
  <c r="AE183" i="16" s="1"/>
  <c r="AF183" i="16" s="1"/>
  <c r="Z113" i="16"/>
  <c r="AA113" i="16" s="1"/>
  <c r="AB113" i="16" s="1"/>
  <c r="Z157" i="16"/>
  <c r="AA157" i="16" s="1"/>
  <c r="AB127" i="16"/>
  <c r="AC127" i="16" s="1"/>
  <c r="AF145" i="16"/>
  <c r="AC84" i="16"/>
  <c r="AD84" i="16" s="1"/>
  <c r="AE84" i="16" s="1"/>
  <c r="AD51" i="16"/>
  <c r="AE51" i="16" s="1"/>
  <c r="AF51" i="16" s="1"/>
  <c r="AB124" i="16"/>
  <c r="AC124" i="16" s="1"/>
  <c r="AC171" i="16"/>
  <c r="AD171" i="16" s="1"/>
  <c r="AE171" i="16" s="1"/>
  <c r="AC43" i="16"/>
  <c r="AD43" i="16" s="1"/>
  <c r="AA147" i="16"/>
  <c r="AB147" i="16" s="1"/>
  <c r="AC147" i="16" s="1"/>
  <c r="AB38" i="16"/>
  <c r="AD182" i="16"/>
  <c r="AE182" i="16" s="1"/>
  <c r="AF182" i="16" s="1"/>
  <c r="AA44" i="16"/>
  <c r="AB44" i="16" s="1"/>
  <c r="AC44" i="16" s="1"/>
  <c r="AB20" i="16"/>
  <c r="AC20" i="16" s="1"/>
  <c r="AD60" i="16"/>
  <c r="AE60" i="16" s="1"/>
  <c r="AF60" i="16" s="1"/>
  <c r="AD85" i="16"/>
  <c r="AE85" i="16" s="1"/>
  <c r="AF85" i="16" s="1"/>
  <c r="AD150" i="16"/>
  <c r="AE150" i="16" s="1"/>
  <c r="AF150" i="16" s="1"/>
  <c r="AD133" i="16"/>
  <c r="AE133" i="16" s="1"/>
  <c r="AF133" i="16" s="1"/>
  <c r="AD179" i="16"/>
  <c r="AE179" i="16" s="1"/>
  <c r="AF179" i="16" s="1"/>
  <c r="AA94" i="16"/>
  <c r="AB94" i="16" s="1"/>
  <c r="AC55" i="16"/>
  <c r="AA71" i="16"/>
  <c r="AB89" i="16"/>
  <c r="AC89" i="16" s="1"/>
  <c r="Z30" i="16"/>
  <c r="AD137" i="16"/>
  <c r="AE137" i="16" s="1"/>
  <c r="AF137" i="16" s="1"/>
  <c r="AD151" i="16"/>
  <c r="AE151" i="16" s="1"/>
  <c r="AF151" i="16" s="1"/>
  <c r="AB136" i="16"/>
  <c r="AD125" i="16"/>
  <c r="AE125" i="16" s="1"/>
  <c r="AF125" i="16" s="1"/>
  <c r="AD58" i="16"/>
  <c r="AE58" i="16" s="1"/>
  <c r="AF58" i="16" s="1"/>
  <c r="AD87" i="16"/>
  <c r="AE87" i="16" s="1"/>
  <c r="AF87" i="16" s="1"/>
  <c r="AF48" i="16"/>
  <c r="AD81" i="16"/>
  <c r="AE81" i="16" s="1"/>
  <c r="AF81" i="16" s="1"/>
  <c r="AB120" i="16"/>
  <c r="AC120" i="16" s="1"/>
  <c r="AA119" i="16"/>
  <c r="AB19" i="16"/>
  <c r="AF47" i="16"/>
  <c r="AB186" i="16"/>
  <c r="AC186" i="16" s="1"/>
  <c r="AA187" i="16"/>
  <c r="AB187" i="16" s="1"/>
  <c r="AC187" i="16" s="1"/>
  <c r="AC132" i="16"/>
  <c r="AD132" i="16" s="1"/>
  <c r="AC166" i="16"/>
  <c r="AD166" i="16" s="1"/>
  <c r="AE166" i="16" s="1"/>
  <c r="Z161" i="16"/>
  <c r="AA135" i="16"/>
  <c r="AB135" i="16" s="1"/>
  <c r="AA88" i="16"/>
  <c r="AB88" i="16" s="1"/>
  <c r="AC88" i="16" s="1"/>
  <c r="AD66" i="16"/>
  <c r="AE66" i="16" s="1"/>
  <c r="AF66" i="16" s="1"/>
  <c r="AD177" i="16"/>
  <c r="AE177" i="16" s="1"/>
  <c r="AF177" i="16" s="1"/>
  <c r="AB174" i="16"/>
  <c r="AA92" i="16"/>
  <c r="AB92" i="16" s="1"/>
  <c r="AD155" i="16"/>
  <c r="AE155" i="16" s="1"/>
  <c r="AF155" i="16" s="1"/>
  <c r="AE56" i="16"/>
  <c r="AF56" i="16" s="1"/>
  <c r="AB12" i="10"/>
  <c r="AB11" i="10" s="1"/>
  <c r="AC12" i="10"/>
  <c r="AC11" i="10" s="1"/>
  <c r="AA31" i="16"/>
  <c r="AA222" i="16"/>
  <c r="AC39" i="16"/>
  <c r="AC68" i="16"/>
  <c r="AB122" i="16"/>
  <c r="AC122" i="16" s="1"/>
  <c r="AC223" i="16"/>
  <c r="AD223" i="16" s="1"/>
  <c r="AC112" i="16"/>
  <c r="AD112" i="16" s="1"/>
  <c r="AE112" i="16" s="1"/>
  <c r="AB156" i="16"/>
  <c r="AB50" i="16"/>
  <c r="AC50" i="16" s="1"/>
  <c r="AA130" i="16"/>
  <c r="AB130" i="16" s="1"/>
  <c r="AC130" i="16" s="1"/>
  <c r="AC49" i="16"/>
  <c r="AB65" i="16"/>
  <c r="AC65" i="16" s="1"/>
  <c r="AC230" i="16"/>
  <c r="AD230" i="16" s="1"/>
  <c r="AD229" i="16" s="1"/>
  <c r="AB229" i="16"/>
  <c r="AB36" i="16"/>
  <c r="AB176" i="16"/>
  <c r="AA75" i="16"/>
  <c r="AC224" i="16"/>
  <c r="AC82" i="16"/>
  <c r="AD82" i="16" s="1"/>
  <c r="AB78" i="16"/>
  <c r="AC78" i="16" s="1"/>
  <c r="Z93" i="16"/>
  <c r="AB225" i="16"/>
  <c r="AC225" i="16" s="1"/>
  <c r="AB117" i="16"/>
  <c r="AC117" i="16" s="1"/>
  <c r="AA109" i="16"/>
  <c r="AB172" i="16"/>
  <c r="AB148" i="16"/>
  <c r="AC148" i="16" s="1"/>
  <c r="AB114" i="16"/>
  <c r="AA184" i="16"/>
  <c r="AB168" i="16"/>
  <c r="AB165" i="16"/>
  <c r="AB164" i="16"/>
  <c r="AB110" i="16"/>
  <c r="AC110" i="16" s="1"/>
  <c r="AA153" i="16"/>
  <c r="AA139" i="16"/>
  <c r="AC77" i="16"/>
  <c r="AD77" i="16" s="1"/>
  <c r="AA80" i="16"/>
  <c r="AB80" i="16" s="1"/>
  <c r="AC80" i="16" s="1"/>
  <c r="AB106" i="16"/>
  <c r="AC106" i="16" s="1"/>
  <c r="AA61" i="16"/>
  <c r="AB96" i="16"/>
  <c r="AA111" i="16"/>
  <c r="AB111" i="16" s="1"/>
  <c r="AC111" i="16" s="1"/>
  <c r="AB163" i="16"/>
  <c r="AC163" i="16" s="1"/>
  <c r="AB108" i="16"/>
  <c r="AB67" i="16"/>
  <c r="AC67" i="16" s="1"/>
  <c r="AC97" i="16"/>
  <c r="AB46" i="16"/>
  <c r="AC46" i="16" s="1"/>
  <c r="AA123" i="16"/>
  <c r="AA128" i="16"/>
  <c r="AB90" i="16"/>
  <c r="AC54" i="16"/>
  <c r="AA143" i="16"/>
  <c r="AB143" i="16" s="1"/>
  <c r="AA146" i="16"/>
  <c r="Z173" i="16"/>
  <c r="AC140" i="16"/>
  <c r="Z152" i="16"/>
  <c r="AA152" i="16" s="1"/>
  <c r="AA57" i="16"/>
  <c r="AB57" i="16" s="1"/>
  <c r="AC91" i="16"/>
  <c r="Z160" i="16"/>
  <c r="AA160" i="16" s="1"/>
  <c r="AB138" i="16"/>
  <c r="Z134" i="16"/>
  <c r="Z79" i="16"/>
  <c r="AA79" i="16" s="1"/>
  <c r="AB59" i="16"/>
  <c r="AC59" i="16" s="1"/>
  <c r="AB118" i="16"/>
  <c r="AC118" i="16" s="1"/>
  <c r="AA74" i="16"/>
  <c r="AB74" i="16" s="1"/>
  <c r="Z180" i="16"/>
  <c r="AA180" i="16" s="1"/>
  <c r="AA76" i="16"/>
  <c r="Z144" i="16"/>
  <c r="Z41" i="16"/>
  <c r="AA72" i="16"/>
  <c r="AB72" i="16" s="1"/>
  <c r="AC72" i="16" s="1"/>
  <c r="AA98" i="16"/>
  <c r="AB167" i="16"/>
  <c r="AC73" i="16"/>
  <c r="AD73" i="16" s="1"/>
  <c r="AE73" i="16" s="1"/>
  <c r="AA104" i="16"/>
  <c r="AB104" i="16" s="1"/>
  <c r="AA100" i="16"/>
  <c r="AB100" i="16" s="1"/>
  <c r="AC100" i="16" s="1"/>
  <c r="AA70" i="16"/>
  <c r="AC178" i="16"/>
  <c r="AD178" i="16" s="1"/>
  <c r="AB181" i="16"/>
  <c r="AC181" i="16" s="1"/>
  <c r="AA62" i="16"/>
  <c r="AB62" i="16" s="1"/>
  <c r="AA45" i="16"/>
  <c r="AC131" i="16"/>
  <c r="AB17" i="16"/>
  <c r="AA18" i="16"/>
  <c r="AA14" i="16" s="1"/>
  <c r="AE13" i="10" l="1"/>
  <c r="AD116" i="16"/>
  <c r="AE116" i="16" s="1"/>
  <c r="AF116" i="16" s="1"/>
  <c r="AC40" i="16"/>
  <c r="AD170" i="16"/>
  <c r="AE170" i="16" s="1"/>
  <c r="AF170" i="16" s="1"/>
  <c r="AD102" i="16"/>
  <c r="AE102" i="16" s="1"/>
  <c r="AF102" i="16" s="1"/>
  <c r="AA37" i="16"/>
  <c r="Z35" i="16"/>
  <c r="AD15" i="16"/>
  <c r="AE15" i="16" s="1"/>
  <c r="AD142" i="16"/>
  <c r="AE142" i="16" s="1"/>
  <c r="AF142" i="16" s="1"/>
  <c r="AD185" i="16"/>
  <c r="AE185" i="16" s="1"/>
  <c r="AF185" i="16" s="1"/>
  <c r="AD162" i="16"/>
  <c r="AE162" i="16" s="1"/>
  <c r="AF162" i="16" s="1"/>
  <c r="AD86" i="16"/>
  <c r="AE86" i="16" s="1"/>
  <c r="AF86" i="16" s="1"/>
  <c r="AC113" i="16"/>
  <c r="AD113" i="16" s="1"/>
  <c r="AE113" i="16" s="1"/>
  <c r="AF113" i="16" s="1"/>
  <c r="AD89" i="16"/>
  <c r="AE89" i="16" s="1"/>
  <c r="AF89" i="16" s="1"/>
  <c r="AC135" i="16"/>
  <c r="AD135" i="16" s="1"/>
  <c r="AE135" i="16" s="1"/>
  <c r="AF135" i="16" s="1"/>
  <c r="AD69" i="16"/>
  <c r="AE69" i="16" s="1"/>
  <c r="AF69" i="16" s="1"/>
  <c r="AD100" i="16"/>
  <c r="AE100" i="16" s="1"/>
  <c r="AF100" i="16" s="1"/>
  <c r="AD88" i="16"/>
  <c r="AE88" i="16" s="1"/>
  <c r="AF88" i="16" s="1"/>
  <c r="AD120" i="16"/>
  <c r="AE120" i="16" s="1"/>
  <c r="AF120" i="16" s="1"/>
  <c r="AC92" i="16"/>
  <c r="AD92" i="16" s="1"/>
  <c r="AE92" i="16" s="1"/>
  <c r="AF92" i="16" s="1"/>
  <c r="AD50" i="16"/>
  <c r="AE50" i="16" s="1"/>
  <c r="AF50" i="16" s="1"/>
  <c r="AD95" i="16"/>
  <c r="AE95" i="16" s="1"/>
  <c r="AF95" i="16" s="1"/>
  <c r="AD118" i="16"/>
  <c r="AE118" i="16" s="1"/>
  <c r="AF118" i="16" s="1"/>
  <c r="AD186" i="16"/>
  <c r="AE186" i="16" s="1"/>
  <c r="AF186" i="16" s="1"/>
  <c r="AD181" i="16"/>
  <c r="AE181" i="16" s="1"/>
  <c r="AF181" i="16" s="1"/>
  <c r="AE43" i="16"/>
  <c r="AF43" i="16" s="1"/>
  <c r="AD127" i="16"/>
  <c r="AE127" i="16" s="1"/>
  <c r="AF127" i="16" s="1"/>
  <c r="AC94" i="16"/>
  <c r="AB76" i="16"/>
  <c r="AC36" i="16"/>
  <c r="AD110" i="16"/>
  <c r="AE110" i="16" s="1"/>
  <c r="AF110" i="16" s="1"/>
  <c r="AD80" i="16"/>
  <c r="AE80" i="16" s="1"/>
  <c r="AF80" i="16" s="1"/>
  <c r="AB184" i="16"/>
  <c r="AC19" i="16"/>
  <c r="AD19" i="16" s="1"/>
  <c r="AE19" i="16" s="1"/>
  <c r="AC38" i="16"/>
  <c r="AD38" i="16" s="1"/>
  <c r="AD169" i="16"/>
  <c r="AE169" i="16" s="1"/>
  <c r="AF169" i="16" s="1"/>
  <c r="AB61" i="16"/>
  <c r="AC61" i="16" s="1"/>
  <c r="AB139" i="16"/>
  <c r="AA161" i="16"/>
  <c r="AB161" i="16" s="1"/>
  <c r="AC161" i="16" s="1"/>
  <c r="AB71" i="16"/>
  <c r="AA30" i="16"/>
  <c r="AD54" i="16"/>
  <c r="AE54" i="16" s="1"/>
  <c r="AF54" i="16" s="1"/>
  <c r="AE178" i="16"/>
  <c r="AF178" i="16" s="1"/>
  <c r="AC167" i="16"/>
  <c r="AD167" i="16" s="1"/>
  <c r="AE167" i="16" s="1"/>
  <c r="AF167" i="16" s="1"/>
  <c r="AA144" i="16"/>
  <c r="AB144" i="16" s="1"/>
  <c r="AC90" i="16"/>
  <c r="AD90" i="16" s="1"/>
  <c r="AE90" i="16" s="1"/>
  <c r="AF90" i="16" s="1"/>
  <c r="AD40" i="16"/>
  <c r="AE40" i="16" s="1"/>
  <c r="AF40" i="16" s="1"/>
  <c r="AB119" i="16"/>
  <c r="AB153" i="16"/>
  <c r="AC153" i="16" s="1"/>
  <c r="AA93" i="16"/>
  <c r="AE149" i="16"/>
  <c r="AF149" i="16" s="1"/>
  <c r="AE132" i="16"/>
  <c r="AF132" i="16" s="1"/>
  <c r="AD148" i="16"/>
  <c r="AE148" i="16" s="1"/>
  <c r="AF148" i="16" s="1"/>
  <c r="AD72" i="16"/>
  <c r="AE72" i="16" s="1"/>
  <c r="AF72" i="16" s="1"/>
  <c r="AD78" i="16"/>
  <c r="AE78" i="16" s="1"/>
  <c r="AF78" i="16" s="1"/>
  <c r="AD65" i="16"/>
  <c r="AE65" i="16" s="1"/>
  <c r="AF65" i="16" s="1"/>
  <c r="AD121" i="16"/>
  <c r="AE121" i="16" s="1"/>
  <c r="AF121" i="16" s="1"/>
  <c r="AD130" i="16"/>
  <c r="AE130" i="16" s="1"/>
  <c r="AF130" i="16" s="1"/>
  <c r="AD225" i="16"/>
  <c r="AE225" i="16" s="1"/>
  <c r="AF225" i="16" s="1"/>
  <c r="AF84" i="16"/>
  <c r="AD68" i="16"/>
  <c r="AE68" i="16" s="1"/>
  <c r="AF68" i="16" s="1"/>
  <c r="AD97" i="16"/>
  <c r="AE97" i="16" s="1"/>
  <c r="AF97" i="16" s="1"/>
  <c r="AD126" i="16"/>
  <c r="AE126" i="16" s="1"/>
  <c r="AF126" i="16" s="1"/>
  <c r="AD91" i="16"/>
  <c r="AE91" i="16" s="1"/>
  <c r="AF91" i="16" s="1"/>
  <c r="AD163" i="16"/>
  <c r="AE163" i="16" s="1"/>
  <c r="AF163" i="16" s="1"/>
  <c r="AD111" i="16"/>
  <c r="AE111" i="16" s="1"/>
  <c r="AF111" i="16" s="1"/>
  <c r="AE223" i="16"/>
  <c r="AF223" i="16" s="1"/>
  <c r="AB98" i="16"/>
  <c r="AC98" i="16" s="1"/>
  <c r="AC156" i="16"/>
  <c r="AD156" i="16" s="1"/>
  <c r="AE156" i="16" s="1"/>
  <c r="AC96" i="16"/>
  <c r="AD187" i="16"/>
  <c r="AE187" i="16" s="1"/>
  <c r="AF187" i="16" s="1"/>
  <c r="AC136" i="16"/>
  <c r="AF171" i="16"/>
  <c r="AE230" i="16"/>
  <c r="AE229" i="16" s="1"/>
  <c r="AD20" i="16"/>
  <c r="AE20" i="16" s="1"/>
  <c r="AF20" i="16" s="1"/>
  <c r="AD122" i="16"/>
  <c r="AE122" i="16" s="1"/>
  <c r="AF122" i="16" s="1"/>
  <c r="AF73" i="16"/>
  <c r="AC176" i="16"/>
  <c r="AF112" i="16"/>
  <c r="AE77" i="16"/>
  <c r="AF77" i="16" s="1"/>
  <c r="AD44" i="16"/>
  <c r="AE44" i="16" s="1"/>
  <c r="AF44" i="16" s="1"/>
  <c r="AD140" i="16"/>
  <c r="AE140" i="16" s="1"/>
  <c r="AF140" i="16" s="1"/>
  <c r="AA173" i="16"/>
  <c r="AB173" i="16" s="1"/>
  <c r="AC173" i="16" s="1"/>
  <c r="AC164" i="16"/>
  <c r="AD164" i="16" s="1"/>
  <c r="AE164" i="16" s="1"/>
  <c r="AD49" i="16"/>
  <c r="AE49" i="16" s="1"/>
  <c r="AF49" i="16" s="1"/>
  <c r="AC174" i="16"/>
  <c r="AD59" i="16"/>
  <c r="AE59" i="16" s="1"/>
  <c r="AF59" i="16" s="1"/>
  <c r="AF166" i="16"/>
  <c r="AD131" i="16"/>
  <c r="AE131" i="16" s="1"/>
  <c r="AF131" i="16" s="1"/>
  <c r="AD106" i="16"/>
  <c r="AE106" i="16" s="1"/>
  <c r="AF106" i="16" s="1"/>
  <c r="AD46" i="16"/>
  <c r="AE46" i="16" s="1"/>
  <c r="AF46" i="16" s="1"/>
  <c r="AE82" i="16"/>
  <c r="AF82" i="16" s="1"/>
  <c r="AD117" i="16"/>
  <c r="AE117" i="16" s="1"/>
  <c r="AF117" i="16" s="1"/>
  <c r="AD55" i="16"/>
  <c r="AE55" i="16" s="1"/>
  <c r="AF55" i="16" s="1"/>
  <c r="AD224" i="16"/>
  <c r="AE224" i="16" s="1"/>
  <c r="AF224" i="16" s="1"/>
  <c r="AD39" i="16"/>
  <c r="AE39" i="16" s="1"/>
  <c r="AF39" i="16" s="1"/>
  <c r="AD154" i="16"/>
  <c r="AE154" i="16" s="1"/>
  <c r="AF154" i="16" s="1"/>
  <c r="AD124" i="16"/>
  <c r="AE124" i="16" s="1"/>
  <c r="AF124" i="16" s="1"/>
  <c r="AD67" i="16"/>
  <c r="AE67" i="16" s="1"/>
  <c r="AF67" i="16" s="1"/>
  <c r="AD147" i="16"/>
  <c r="AE147" i="16" s="1"/>
  <c r="AF147" i="16" s="1"/>
  <c r="AB31" i="16"/>
  <c r="AC172" i="16"/>
  <c r="AB75" i="16"/>
  <c r="AC104" i="16"/>
  <c r="AB152" i="16"/>
  <c r="AC152" i="16" s="1"/>
  <c r="AC143" i="16"/>
  <c r="AD143" i="16" s="1"/>
  <c r="AE143" i="16" s="1"/>
  <c r="AC229" i="16"/>
  <c r="AB146" i="16"/>
  <c r="AC146" i="16" s="1"/>
  <c r="AC222" i="16"/>
  <c r="AB222" i="16"/>
  <c r="AC74" i="16"/>
  <c r="AB180" i="16"/>
  <c r="AC62" i="16"/>
  <c r="AB45" i="16"/>
  <c r="AC45" i="16" s="1"/>
  <c r="AB157" i="16"/>
  <c r="AC138" i="16"/>
  <c r="AC165" i="16"/>
  <c r="AB128" i="16"/>
  <c r="AC128" i="16" s="1"/>
  <c r="AC57" i="16"/>
  <c r="AB123" i="16"/>
  <c r="AC123" i="16" s="1"/>
  <c r="AB79" i="16"/>
  <c r="AC79" i="16" s="1"/>
  <c r="AB70" i="16"/>
  <c r="AA134" i="16"/>
  <c r="AC168" i="16"/>
  <c r="AC114" i="16"/>
  <c r="AB109" i="16"/>
  <c r="AC109" i="16" s="1"/>
  <c r="AA41" i="16"/>
  <c r="AC108" i="16"/>
  <c r="AB160" i="16"/>
  <c r="AC17" i="16"/>
  <c r="AB18" i="16"/>
  <c r="AB14" i="16" s="1"/>
  <c r="AA35" i="16" l="1"/>
  <c r="AB37" i="16"/>
  <c r="AD36" i="16"/>
  <c r="AD222" i="16"/>
  <c r="AE38" i="16"/>
  <c r="AD128" i="16"/>
  <c r="AE128" i="16" s="1"/>
  <c r="AF128" i="16" s="1"/>
  <c r="AD123" i="16"/>
  <c r="AE123" i="16" s="1"/>
  <c r="AF123" i="16" s="1"/>
  <c r="AC76" i="16"/>
  <c r="AD76" i="16" s="1"/>
  <c r="AE76" i="16" s="1"/>
  <c r="AF76" i="16" s="1"/>
  <c r="AB93" i="16"/>
  <c r="AC93" i="16" s="1"/>
  <c r="AD173" i="16"/>
  <c r="AE173" i="16" s="1"/>
  <c r="AF173" i="16" s="1"/>
  <c r="AD152" i="16"/>
  <c r="AE152" i="16" s="1"/>
  <c r="AF152" i="16" s="1"/>
  <c r="AD98" i="16"/>
  <c r="AE98" i="16" s="1"/>
  <c r="AF98" i="16" s="1"/>
  <c r="AD153" i="16"/>
  <c r="AE153" i="16" s="1"/>
  <c r="AF153" i="16" s="1"/>
  <c r="AD109" i="16"/>
  <c r="AE109" i="16" s="1"/>
  <c r="AF109" i="16" s="1"/>
  <c r="AD161" i="16"/>
  <c r="AE161" i="16" s="1"/>
  <c r="AF161" i="16" s="1"/>
  <c r="AD176" i="16"/>
  <c r="AE176" i="16" s="1"/>
  <c r="AF176" i="16" s="1"/>
  <c r="AD96" i="16"/>
  <c r="AE96" i="16" s="1"/>
  <c r="AF96" i="16" s="1"/>
  <c r="AC144" i="16"/>
  <c r="AD144" i="16" s="1"/>
  <c r="AE144" i="16" s="1"/>
  <c r="AF144" i="16" s="1"/>
  <c r="AC71" i="16"/>
  <c r="AD71" i="16" s="1"/>
  <c r="AE71" i="16" s="1"/>
  <c r="AF71" i="16" s="1"/>
  <c r="AB41" i="16"/>
  <c r="AC41" i="16" s="1"/>
  <c r="AB30" i="16"/>
  <c r="AF19" i="16"/>
  <c r="AD172" i="16"/>
  <c r="AE172" i="16" s="1"/>
  <c r="AF172" i="16" s="1"/>
  <c r="AD45" i="16"/>
  <c r="AE45" i="16" s="1"/>
  <c r="AF45" i="16" s="1"/>
  <c r="AC18" i="16"/>
  <c r="AC139" i="16"/>
  <c r="AF222" i="16"/>
  <c r="AD79" i="16"/>
  <c r="AE79" i="16" s="1"/>
  <c r="AF79" i="16" s="1"/>
  <c r="AD74" i="16"/>
  <c r="AE74" i="16" s="1"/>
  <c r="AF74" i="16" s="1"/>
  <c r="AB134" i="16"/>
  <c r="AC134" i="16" s="1"/>
  <c r="AC157" i="16"/>
  <c r="AD157" i="16" s="1"/>
  <c r="AE157" i="16" s="1"/>
  <c r="AC184" i="16"/>
  <c r="AD184" i="16" s="1"/>
  <c r="AE184" i="16" s="1"/>
  <c r="AD17" i="16"/>
  <c r="AF156" i="16"/>
  <c r="AD114" i="16"/>
  <c r="AE114" i="16" s="1"/>
  <c r="AF114" i="16" s="1"/>
  <c r="AD138" i="16"/>
  <c r="AE138" i="16" s="1"/>
  <c r="AF138" i="16" s="1"/>
  <c r="AD62" i="16"/>
  <c r="AE62" i="16" s="1"/>
  <c r="AF62" i="16" s="1"/>
  <c r="AD165" i="16"/>
  <c r="AE165" i="16" s="1"/>
  <c r="AF165" i="16" s="1"/>
  <c r="AD146" i="16"/>
  <c r="AE146" i="16" s="1"/>
  <c r="AF146" i="16" s="1"/>
  <c r="AC180" i="16"/>
  <c r="AF164" i="16"/>
  <c r="AF143" i="16"/>
  <c r="AD174" i="16"/>
  <c r="AE174" i="16" s="1"/>
  <c r="AF174" i="16" s="1"/>
  <c r="AD104" i="16"/>
  <c r="AE104" i="16" s="1"/>
  <c r="AF104" i="16" s="1"/>
  <c r="AD136" i="16"/>
  <c r="AE136" i="16" s="1"/>
  <c r="AF136" i="16" s="1"/>
  <c r="AD94" i="16"/>
  <c r="AE94" i="16" s="1"/>
  <c r="AF94" i="16" s="1"/>
  <c r="AD57" i="16"/>
  <c r="AE57" i="16" s="1"/>
  <c r="AF57" i="16" s="1"/>
  <c r="AC119" i="16"/>
  <c r="AD119" i="16" s="1"/>
  <c r="AD61" i="16"/>
  <c r="AE61" i="16" s="1"/>
  <c r="AF61" i="16" s="1"/>
  <c r="AF38" i="16"/>
  <c r="AD168" i="16"/>
  <c r="AE168" i="16" s="1"/>
  <c r="AF168" i="16" s="1"/>
  <c r="AD108" i="16"/>
  <c r="AE108" i="16" s="1"/>
  <c r="AF108" i="16" s="1"/>
  <c r="AC31" i="16"/>
  <c r="AC30" i="16" s="1"/>
  <c r="AF13" i="10"/>
  <c r="AF12" i="10" s="1"/>
  <c r="AE12" i="10"/>
  <c r="AE11" i="10" s="1"/>
  <c r="AC160" i="16"/>
  <c r="AC75" i="16"/>
  <c r="AF230" i="16"/>
  <c r="AF229" i="16" s="1"/>
  <c r="AE222" i="16"/>
  <c r="AC70" i="16"/>
  <c r="AD70" i="16" s="1"/>
  <c r="AE36" i="16" l="1"/>
  <c r="AC37" i="16"/>
  <c r="AC35" i="16" s="1"/>
  <c r="AB35" i="16"/>
  <c r="AD18" i="16"/>
  <c r="AD14" i="16" s="1"/>
  <c r="AC14" i="16"/>
  <c r="AE17" i="16"/>
  <c r="AE119" i="16"/>
  <c r="AF119" i="16" s="1"/>
  <c r="AD93" i="16"/>
  <c r="AE93" i="16" s="1"/>
  <c r="AF93" i="16" s="1"/>
  <c r="AE70" i="16"/>
  <c r="AF70" i="16" s="1"/>
  <c r="AD160" i="16"/>
  <c r="AE160" i="16" s="1"/>
  <c r="AF160" i="16" s="1"/>
  <c r="AF157" i="16"/>
  <c r="AD180" i="16"/>
  <c r="AE180" i="16" s="1"/>
  <c r="AF180" i="16" s="1"/>
  <c r="AF184" i="16"/>
  <c r="AD134" i="16"/>
  <c r="AE134" i="16" s="1"/>
  <c r="AF134" i="16" s="1"/>
  <c r="AD31" i="16"/>
  <c r="AD41" i="16"/>
  <c r="AD75" i="16"/>
  <c r="AE75" i="16" s="1"/>
  <c r="AF75" i="16" s="1"/>
  <c r="AF36" i="16"/>
  <c r="AD139" i="16"/>
  <c r="AE139" i="16" s="1"/>
  <c r="AF139" i="16" s="1"/>
  <c r="AE18" i="16" l="1"/>
  <c r="AF18" i="16" s="1"/>
  <c r="AD37" i="16"/>
  <c r="AF17" i="16"/>
  <c r="AD30" i="16"/>
  <c r="AE31" i="16"/>
  <c r="AE41" i="16"/>
  <c r="AE37" i="16" l="1"/>
  <c r="AF37" i="16" s="1"/>
  <c r="AD35" i="16"/>
  <c r="AD11" i="16" s="1"/>
  <c r="AE14" i="16"/>
  <c r="AF41" i="16"/>
  <c r="AF35" i="16" s="1"/>
  <c r="AF31" i="16"/>
  <c r="AF30" i="16" s="1"/>
  <c r="AE30" i="16"/>
  <c r="O59" i="15"/>
  <c r="O18" i="15"/>
  <c r="O15" i="15"/>
  <c r="P222" i="16"/>
  <c r="P30" i="16"/>
  <c r="Q60" i="15"/>
  <c r="Q54" i="15"/>
  <c r="Q53" i="15"/>
  <c r="X90" i="15"/>
  <c r="O56" i="15"/>
  <c r="O22" i="15"/>
  <c r="AE35" i="16" l="1"/>
  <c r="P11" i="16"/>
  <c r="O11" i="15"/>
  <c r="X11" i="16" l="1"/>
  <c r="Y11" i="16"/>
  <c r="H34" i="14"/>
  <c r="G34" i="14"/>
  <c r="H28" i="14"/>
  <c r="G28" i="14"/>
  <c r="H24" i="14"/>
  <c r="G24" i="14"/>
  <c r="H12" i="14"/>
  <c r="G12" i="14"/>
  <c r="X241" i="11"/>
  <c r="H41" i="14" l="1"/>
  <c r="M41" i="14" s="1"/>
  <c r="G41" i="14"/>
  <c r="O224" i="11"/>
  <c r="O31" i="11"/>
  <c r="AZ259" i="13"/>
  <c r="AZ258" i="13"/>
  <c r="AZ257" i="13"/>
  <c r="AZ256" i="13"/>
  <c r="AZ255" i="13"/>
  <c r="AZ254" i="13"/>
  <c r="AZ253" i="13"/>
  <c r="AZ252" i="13"/>
  <c r="AZ251" i="13"/>
  <c r="AZ250" i="13"/>
  <c r="AZ249" i="13"/>
  <c r="AZ248" i="13"/>
  <c r="AZ247" i="13"/>
  <c r="AZ246" i="13"/>
  <c r="AP245" i="13"/>
  <c r="AZ245" i="13" s="1"/>
  <c r="AZ244" i="13"/>
  <c r="AZ243" i="13"/>
  <c r="AZ242" i="13"/>
  <c r="AZ241" i="13"/>
  <c r="AZ240" i="13"/>
  <c r="AZ239" i="13"/>
  <c r="AZ238" i="13"/>
  <c r="AZ237" i="13"/>
  <c r="AZ236" i="13"/>
  <c r="AZ235" i="13"/>
  <c r="AZ234" i="13"/>
  <c r="AZ233" i="13"/>
  <c r="AZ232" i="13"/>
  <c r="AZ231" i="13"/>
  <c r="AZ230" i="13"/>
  <c r="AZ229" i="13"/>
  <c r="AZ228" i="13"/>
  <c r="AZ227" i="13"/>
  <c r="AZ226" i="13"/>
  <c r="AP225" i="13"/>
  <c r="AZ225" i="13" s="1"/>
  <c r="AZ224" i="13"/>
  <c r="AZ223" i="13"/>
  <c r="AZ222" i="13"/>
  <c r="AZ221" i="13"/>
  <c r="AZ220" i="13"/>
  <c r="AZ219" i="13"/>
  <c r="AZ218" i="13"/>
  <c r="AZ217" i="13"/>
  <c r="AZ216" i="13"/>
  <c r="AZ215" i="13"/>
  <c r="AZ214" i="13"/>
  <c r="AZ213" i="13"/>
  <c r="AZ212" i="13"/>
  <c r="AZ211" i="13"/>
  <c r="AZ210" i="13"/>
  <c r="AZ209" i="13"/>
  <c r="AZ208" i="13"/>
  <c r="AZ207" i="13"/>
  <c r="AP206" i="13"/>
  <c r="AZ206" i="13" s="1"/>
  <c r="AZ205" i="13"/>
  <c r="AZ204" i="13"/>
  <c r="AZ203" i="13"/>
  <c r="AZ202" i="13"/>
  <c r="AZ201" i="13"/>
  <c r="AZ200" i="13"/>
  <c r="AZ199" i="13"/>
  <c r="AZ198" i="13"/>
  <c r="AZ197" i="13"/>
  <c r="AZ196" i="13"/>
  <c r="AZ195" i="13"/>
  <c r="AZ194" i="13"/>
  <c r="AZ193" i="13"/>
  <c r="AZ192" i="13"/>
  <c r="AZ191" i="13"/>
  <c r="AZ190" i="13"/>
  <c r="AZ189" i="13"/>
  <c r="AZ188" i="13"/>
  <c r="AZ187" i="13"/>
  <c r="AZ186" i="13"/>
  <c r="AZ185" i="13"/>
  <c r="AZ184" i="13"/>
  <c r="AZ183" i="13"/>
  <c r="AZ182" i="13"/>
  <c r="AZ181" i="13"/>
  <c r="AZ180" i="13"/>
  <c r="AZ179" i="13"/>
  <c r="AZ178" i="13"/>
  <c r="AZ177" i="13"/>
  <c r="AZ176" i="13"/>
  <c r="AZ175" i="13"/>
  <c r="AZ174" i="13"/>
  <c r="AZ173" i="13"/>
  <c r="AZ172" i="13"/>
  <c r="AZ171" i="13"/>
  <c r="AZ170" i="13"/>
  <c r="AZ169" i="13"/>
  <c r="AZ168" i="13"/>
  <c r="AZ167" i="13"/>
  <c r="AZ166" i="13"/>
  <c r="AZ165" i="13"/>
  <c r="AZ164" i="13"/>
  <c r="AZ163" i="13"/>
  <c r="AZ162" i="13"/>
  <c r="AZ161" i="13"/>
  <c r="AZ160" i="13"/>
  <c r="AZ159" i="13"/>
  <c r="AZ158" i="13"/>
  <c r="AZ157" i="13"/>
  <c r="AZ156" i="13"/>
  <c r="AZ155" i="13"/>
  <c r="AZ154" i="13"/>
  <c r="AZ153" i="13"/>
  <c r="AZ152" i="13"/>
  <c r="AZ151" i="13"/>
  <c r="AZ150" i="13"/>
  <c r="AZ149" i="13"/>
  <c r="AZ148" i="13"/>
  <c r="AZ147" i="13"/>
  <c r="AZ146" i="13"/>
  <c r="AZ145" i="13"/>
  <c r="AZ144" i="13"/>
  <c r="AZ143" i="13"/>
  <c r="AZ142" i="13"/>
  <c r="AZ141" i="13"/>
  <c r="AZ140" i="13"/>
  <c r="AZ139" i="13"/>
  <c r="AZ138" i="13"/>
  <c r="AZ137" i="13"/>
  <c r="AZ136" i="13"/>
  <c r="AZ135" i="13"/>
  <c r="AZ134" i="13"/>
  <c r="AZ133" i="13"/>
  <c r="AZ132" i="13"/>
  <c r="AZ131" i="13"/>
  <c r="AZ130" i="13"/>
  <c r="AZ129" i="13"/>
  <c r="AZ128" i="13"/>
  <c r="AZ127" i="13"/>
  <c r="AZ126" i="13"/>
  <c r="AZ125" i="13"/>
  <c r="AZ124" i="13"/>
  <c r="AZ123" i="13"/>
  <c r="AZ122" i="13"/>
  <c r="AZ121" i="13"/>
  <c r="AZ120" i="13"/>
  <c r="AZ119" i="13"/>
  <c r="AZ118" i="13"/>
  <c r="AZ117" i="13"/>
  <c r="AZ116" i="13"/>
  <c r="AZ115" i="13"/>
  <c r="AZ114" i="13"/>
  <c r="AZ113" i="13"/>
  <c r="AZ112" i="13"/>
  <c r="AZ111" i="13"/>
  <c r="AZ110" i="13"/>
  <c r="AZ109" i="13"/>
  <c r="AZ108" i="13"/>
  <c r="AZ107" i="13"/>
  <c r="AZ106" i="13"/>
  <c r="AZ105" i="13"/>
  <c r="AZ104" i="13"/>
  <c r="AZ103" i="13"/>
  <c r="AZ102" i="13"/>
  <c r="AZ101" i="13"/>
  <c r="AZ100" i="13"/>
  <c r="AZ99" i="13"/>
  <c r="AZ98" i="13"/>
  <c r="AZ97" i="13"/>
  <c r="AZ96" i="13"/>
  <c r="AZ95" i="13"/>
  <c r="AZ94" i="13"/>
  <c r="AZ93" i="13"/>
  <c r="AZ92" i="13"/>
  <c r="AZ91" i="13"/>
  <c r="AZ90" i="13"/>
  <c r="AZ89" i="13"/>
  <c r="AZ88" i="13"/>
  <c r="AZ87" i="13"/>
  <c r="AZ86" i="13"/>
  <c r="AZ85" i="13"/>
  <c r="AZ84" i="13"/>
  <c r="AZ83" i="13"/>
  <c r="AZ82" i="13"/>
  <c r="AZ81" i="13"/>
  <c r="AZ80" i="13"/>
  <c r="AZ79" i="13"/>
  <c r="AZ78" i="13"/>
  <c r="AZ77" i="13"/>
  <c r="AZ76" i="13"/>
  <c r="AZ75" i="13"/>
  <c r="AZ74" i="13"/>
  <c r="AZ73" i="13"/>
  <c r="AZ72" i="13"/>
  <c r="AZ71" i="13"/>
  <c r="AZ70" i="13"/>
  <c r="AZ69" i="13"/>
  <c r="AZ68" i="13"/>
  <c r="AZ67" i="13"/>
  <c r="AZ66" i="13"/>
  <c r="AZ65" i="13"/>
  <c r="AZ64" i="13"/>
  <c r="AZ63" i="13"/>
  <c r="AZ62" i="13"/>
  <c r="AZ61" i="13"/>
  <c r="AZ60" i="13"/>
  <c r="AZ59" i="13"/>
  <c r="AZ58" i="13"/>
  <c r="AZ57" i="13"/>
  <c r="AZ56" i="13"/>
  <c r="AZ55" i="13"/>
  <c r="AZ54" i="13"/>
  <c r="AZ53" i="13"/>
  <c r="AZ52" i="13"/>
  <c r="AZ51" i="13"/>
  <c r="AZ50" i="13"/>
  <c r="AZ49" i="13"/>
  <c r="AZ48" i="13"/>
  <c r="AZ47" i="13"/>
  <c r="AZ46" i="13"/>
  <c r="AZ45" i="13"/>
  <c r="AZ44" i="13"/>
  <c r="AZ43" i="13"/>
  <c r="AZ42" i="13"/>
  <c r="AZ41" i="13"/>
  <c r="AZ40" i="13"/>
  <c r="AZ39" i="13"/>
  <c r="AZ38" i="13"/>
  <c r="AZ37" i="13"/>
  <c r="AZ36" i="13"/>
  <c r="AZ35" i="13"/>
  <c r="AZ34" i="13"/>
  <c r="AZ33" i="13"/>
  <c r="AP32" i="13"/>
  <c r="AZ31" i="13"/>
  <c r="AZ30" i="13"/>
  <c r="AZ29" i="13"/>
  <c r="AZ28" i="13"/>
  <c r="AZ27" i="13"/>
  <c r="AP26" i="13"/>
  <c r="AZ26" i="13" s="1"/>
  <c r="AZ25" i="13"/>
  <c r="AZ24" i="13"/>
  <c r="AZ23" i="13"/>
  <c r="AZ22" i="13"/>
  <c r="AZ21" i="13"/>
  <c r="AZ20" i="13"/>
  <c r="AZ19" i="13"/>
  <c r="AZ18" i="13"/>
  <c r="AZ17" i="13"/>
  <c r="AZ16" i="13"/>
  <c r="AP15" i="13"/>
  <c r="AZ15" i="13" s="1"/>
  <c r="AZ14" i="13"/>
  <c r="AZ13" i="13"/>
  <c r="AZ12" i="13"/>
  <c r="O218" i="11"/>
  <c r="O15" i="11"/>
  <c r="O26" i="11"/>
  <c r="P12" i="10"/>
  <c r="O11" i="8"/>
  <c r="AP11" i="13" l="1"/>
  <c r="AZ11" i="13" s="1"/>
  <c r="P11" i="10"/>
  <c r="AF11" i="10"/>
  <c r="AZ32" i="13"/>
  <c r="AA11" i="16"/>
  <c r="Z11" i="16"/>
  <c r="O11" i="11"/>
  <c r="AB11" i="16" l="1"/>
  <c r="AC11" i="16" l="1"/>
  <c r="AE11" i="16"/>
  <c r="AF15" i="16" l="1"/>
  <c r="AF14" i="16" l="1"/>
  <c r="AF11" i="16" s="1"/>
</calcChain>
</file>

<file path=xl/sharedStrings.xml><?xml version="1.0" encoding="utf-8"?>
<sst xmlns="http://schemas.openxmlformats.org/spreadsheetml/2006/main" count="13360" uniqueCount="949">
  <si>
    <t>No Urut</t>
  </si>
  <si>
    <t>Jenis Aset</t>
  </si>
  <si>
    <t>Jenis Barang/ Nama Barang</t>
  </si>
  <si>
    <t>Kode Barang</t>
  </si>
  <si>
    <t>Nomor Register</t>
  </si>
  <si>
    <t>Status Tanah</t>
  </si>
  <si>
    <t>Merk/Type</t>
  </si>
  <si>
    <t>Ukuran/CC</t>
  </si>
  <si>
    <t>Bahan</t>
  </si>
  <si>
    <t>Nomor</t>
  </si>
  <si>
    <t>Asal usul cara perolehan</t>
  </si>
  <si>
    <t>Hak</t>
  </si>
  <si>
    <t>Sertifikat</t>
  </si>
  <si>
    <t>Penggunaan</t>
  </si>
  <si>
    <t>Asal Usul</t>
  </si>
  <si>
    <t>Pabrik</t>
  </si>
  <si>
    <t>Rangka</t>
  </si>
  <si>
    <t>Mesin</t>
  </si>
  <si>
    <t>Polisi</t>
  </si>
  <si>
    <t>BPKB</t>
  </si>
  <si>
    <t>Tanggal</t>
  </si>
  <si>
    <t>ASET TETAP</t>
  </si>
  <si>
    <t>1.1</t>
  </si>
  <si>
    <t>1.1.1</t>
  </si>
  <si>
    <t>Konstruksi Bangunan</t>
  </si>
  <si>
    <t>Luas Lantai (M2)</t>
  </si>
  <si>
    <t>Bertingkat Tidak</t>
  </si>
  <si>
    <t>Beton/Tidak</t>
  </si>
  <si>
    <t>Dokumen Gedung</t>
  </si>
  <si>
    <t>Nomor Kode Tanah</t>
  </si>
  <si>
    <t>Buku Perpustakaan</t>
  </si>
  <si>
    <t>Barang bercorak Kesesian/Kebudayaan</t>
  </si>
  <si>
    <t>Hewan/Ternak dan Tumbuhan</t>
  </si>
  <si>
    <t>Judul/Pencipta</t>
  </si>
  <si>
    <t>Spesifikasi</t>
  </si>
  <si>
    <t>Asal Daerah</t>
  </si>
  <si>
    <t>Pencipta</t>
  </si>
  <si>
    <t>Jenis</t>
  </si>
  <si>
    <t>Ukuran</t>
  </si>
  <si>
    <t>Bangunan (P, SP, D)</t>
  </si>
  <si>
    <t>Panjang (M2)</t>
  </si>
  <si>
    <t>Lebar (M)</t>
  </si>
  <si>
    <t>Luas (M2)</t>
  </si>
  <si>
    <t>Tahun Pengadaan</t>
  </si>
  <si>
    <t>Tahun Pembelian</t>
  </si>
  <si>
    <t>Letak/Lokasi Alamat</t>
  </si>
  <si>
    <t>Unit Pembantu</t>
  </si>
  <si>
    <t>Bidang</t>
  </si>
  <si>
    <t>Lokasi</t>
  </si>
  <si>
    <t>Alamat</t>
  </si>
  <si>
    <t>Jumlah</t>
  </si>
  <si>
    <t>Harga</t>
  </si>
  <si>
    <t>Ket</t>
  </si>
  <si>
    <t>Keterangan</t>
  </si>
  <si>
    <t>Kondisi Bangunan  (B, KB,RB)</t>
  </si>
  <si>
    <t>Kondisi Bangunan/Barang  (B,KB,RB,H)</t>
  </si>
  <si>
    <t>Tgl, Bln, Thn Mulai</t>
  </si>
  <si>
    <t>A</t>
  </si>
  <si>
    <t>No</t>
  </si>
  <si>
    <t>Luas</t>
  </si>
  <si>
    <t>Letak/Alamat</t>
  </si>
  <si>
    <t>Harga(Ribuan Rp)</t>
  </si>
  <si>
    <t>Register</t>
  </si>
  <si>
    <t>B</t>
  </si>
  <si>
    <t>Harga (Rp)</t>
  </si>
  <si>
    <t>C</t>
  </si>
  <si>
    <t>Kondisi Bangunan (B, KB,RB)</t>
  </si>
  <si>
    <t>Asal usul</t>
  </si>
  <si>
    <t>D</t>
  </si>
  <si>
    <t>Konstruksi</t>
  </si>
  <si>
    <t>Letak/Lokasi</t>
  </si>
  <si>
    <t>Dokumen</t>
  </si>
  <si>
    <t>E</t>
  </si>
  <si>
    <t>Tahun Cetak/Pembelian</t>
  </si>
  <si>
    <t>F</t>
  </si>
  <si>
    <t>Asal usul pembiayaan</t>
  </si>
  <si>
    <t>Nilai Kontrak (Ribuan Rp)</t>
  </si>
  <si>
    <t>Bertingkat/Tidak</t>
  </si>
  <si>
    <t>Keterangan Mutasi</t>
  </si>
  <si>
    <t>Letak</t>
  </si>
  <si>
    <t>Dokumen Mutasi</t>
  </si>
  <si>
    <t>Tgl</t>
  </si>
  <si>
    <t>PENGURUS BARANG</t>
  </si>
  <si>
    <t>MENGETAHUI</t>
  </si>
  <si>
    <t>-</t>
  </si>
  <si>
    <t>HERNALIS, S.Sos</t>
  </si>
  <si>
    <t>NIP. 19650803 198603 1 005</t>
  </si>
  <si>
    <t>INSPEKTUR KABUPATEN KUANTAN SINGINGI</t>
  </si>
  <si>
    <t>1.2</t>
  </si>
  <si>
    <t xml:space="preserve">Peralatan dan Mesin </t>
  </si>
  <si>
    <t>1.2.1</t>
  </si>
  <si>
    <t xml:space="preserve">Alat-Alat Berat </t>
  </si>
  <si>
    <t>Isi KIB B</t>
  </si>
  <si>
    <t>1.2.2</t>
  </si>
  <si>
    <t xml:space="preserve">Alat-Alat Angkutan </t>
  </si>
  <si>
    <t>SEPEDA MOTOR</t>
  </si>
  <si>
    <t>02.03.01.05.01.0001</t>
  </si>
  <si>
    <t>SUZUKI</t>
  </si>
  <si>
    <t>110</t>
  </si>
  <si>
    <t>MH. 8RC100NYJ256119</t>
  </si>
  <si>
    <t>E. 1081D 256205</t>
  </si>
  <si>
    <t>APBD</t>
  </si>
  <si>
    <t>2000</t>
  </si>
  <si>
    <t>Badu Rais</t>
  </si>
  <si>
    <t>MH8RC110SIJ368251</t>
  </si>
  <si>
    <t>E.107ID668237</t>
  </si>
  <si>
    <t>C. 0700523</t>
  </si>
  <si>
    <t>2001</t>
  </si>
  <si>
    <t>Gusnet</t>
  </si>
  <si>
    <t>MH8RC110SIJ368598</t>
  </si>
  <si>
    <t>E. 107ID668828</t>
  </si>
  <si>
    <t>C. NO0700524</t>
  </si>
  <si>
    <t>sekretariat</t>
  </si>
  <si>
    <t>HONDA</t>
  </si>
  <si>
    <t>100</t>
  </si>
  <si>
    <t>MH1HB1119K372712</t>
  </si>
  <si>
    <t>HB11E1374136</t>
  </si>
  <si>
    <t>D N. 2790742</t>
  </si>
  <si>
    <t>2004</t>
  </si>
  <si>
    <t>Taslim Amin</t>
  </si>
  <si>
    <t>MINIBUS</t>
  </si>
  <si>
    <t>02.03.01.01.04.0001</t>
  </si>
  <si>
    <t xml:space="preserve">TOYOTA </t>
  </si>
  <si>
    <t>1.298</t>
  </si>
  <si>
    <t>MHFM1BA3J6K020116</t>
  </si>
  <si>
    <t>DB84798</t>
  </si>
  <si>
    <t>2006</t>
  </si>
  <si>
    <t>sekretaris</t>
  </si>
  <si>
    <t>125</t>
  </si>
  <si>
    <t>MH1JB51137K958819</t>
  </si>
  <si>
    <t>Maskur</t>
  </si>
  <si>
    <t>MH1JB51167K969504</t>
  </si>
  <si>
    <t>JB51E1957678</t>
  </si>
  <si>
    <t>Suparhan</t>
  </si>
  <si>
    <t>MH1JB51197K969078</t>
  </si>
  <si>
    <t>JB51E1958014</t>
  </si>
  <si>
    <t>Sutadi</t>
  </si>
  <si>
    <t>1.2.3</t>
  </si>
  <si>
    <t xml:space="preserve">Alat-Alat Bengkel </t>
  </si>
  <si>
    <t>GENSET</t>
  </si>
  <si>
    <t>02.04.01.03.05.0001</t>
  </si>
  <si>
    <t>2005</t>
  </si>
  <si>
    <t>KB</t>
  </si>
  <si>
    <t>lobi</t>
  </si>
  <si>
    <t>1.2.4</t>
  </si>
  <si>
    <t xml:space="preserve">Alat-Alat Pertanian dan Peternakan </t>
  </si>
  <si>
    <t>1.2.5</t>
  </si>
  <si>
    <t xml:space="preserve">Alat-Alat Kantor dan Rumah Tangga </t>
  </si>
  <si>
    <t>MEJA</t>
  </si>
  <si>
    <t>02.06.02.01.61.0001</t>
  </si>
  <si>
    <t>LOKAL</t>
  </si>
  <si>
    <t>KAYU + KACA</t>
  </si>
  <si>
    <t>LEMARI ARSIP</t>
  </si>
  <si>
    <t>02.06.01.04.11.0001</t>
  </si>
  <si>
    <t>KAYU</t>
  </si>
  <si>
    <t>TAPE HIFI</t>
  </si>
  <si>
    <t>02.06.02.06.80.0001</t>
  </si>
  <si>
    <t>TENS</t>
  </si>
  <si>
    <t>EBONIT</t>
  </si>
  <si>
    <t>LEMARI BUKU</t>
  </si>
  <si>
    <t>02.06.02.01.101.0001</t>
  </si>
  <si>
    <t>AC</t>
  </si>
  <si>
    <t>02.06.02.04.03.0001</t>
  </si>
  <si>
    <t>NATIONAL</t>
  </si>
  <si>
    <t>inspektur</t>
  </si>
  <si>
    <t>LEMARI</t>
  </si>
  <si>
    <t>02.06.01.04.16.0001</t>
  </si>
  <si>
    <t>MONITOR</t>
  </si>
  <si>
    <t>02.06.03.05.02.0001</t>
  </si>
  <si>
    <t>CPU</t>
  </si>
  <si>
    <t>02.06.03.03.06.0001</t>
  </si>
  <si>
    <t>BESI PLAT</t>
  </si>
  <si>
    <t>STAVOLT</t>
  </si>
  <si>
    <t>MEJA KOMPUTER</t>
  </si>
  <si>
    <t>02.06.02.01.37.0001</t>
  </si>
  <si>
    <t>SERBUK PRESS</t>
  </si>
  <si>
    <t>KAYU + TRIPLEK</t>
  </si>
  <si>
    <t>WHITE BOARD</t>
  </si>
  <si>
    <t>02.06.01.05.10.0001</t>
  </si>
  <si>
    <t>TRIPLEK + MIKA</t>
  </si>
  <si>
    <t>MIMBAR</t>
  </si>
  <si>
    <t>02.06.02.06.40.0001</t>
  </si>
  <si>
    <t>02.06.02.04.02.0001</t>
  </si>
  <si>
    <t>LG</t>
  </si>
  <si>
    <t>FILLING CABINET</t>
  </si>
  <si>
    <t>02.06.01.04.25.0001</t>
  </si>
  <si>
    <t>LUMBA-LUMBA</t>
  </si>
  <si>
    <t>LAP TOP</t>
  </si>
  <si>
    <t>02.06.03.02.02.0001</t>
  </si>
  <si>
    <t>EBONIT KACA</t>
  </si>
  <si>
    <t>OLIMPIC</t>
  </si>
  <si>
    <t>KIPAS ANGIN</t>
  </si>
  <si>
    <t>02.06.02.04.06.0001</t>
  </si>
  <si>
    <t>MASPION</t>
  </si>
  <si>
    <t>BESI + PLASTIK</t>
  </si>
  <si>
    <t>HP</t>
  </si>
  <si>
    <t>KURSI PUTAR</t>
  </si>
  <si>
    <t>02.06.02.01.125.0001</t>
  </si>
  <si>
    <t>BESI + BUSA</t>
  </si>
  <si>
    <t>KURSI</t>
  </si>
  <si>
    <t>FUTURA</t>
  </si>
  <si>
    <t>staf I &amp; IV</t>
  </si>
  <si>
    <t>KURSI LIPAT</t>
  </si>
  <si>
    <t>MEJA LOBBY</t>
  </si>
  <si>
    <t>02.06.02.01.124.0001</t>
  </si>
  <si>
    <t>KURSI TAMU</t>
  </si>
  <si>
    <t>02.06.02.01.28.0001</t>
  </si>
  <si>
    <t>KAYU + BUSA</t>
  </si>
  <si>
    <t>PAPAN PENGUMUNAN</t>
  </si>
  <si>
    <t>02.06.01.05.07.0001</t>
  </si>
  <si>
    <t>AWIKO</t>
  </si>
  <si>
    <t>UNITAL</t>
  </si>
  <si>
    <t>SAMSUNG</t>
  </si>
  <si>
    <t>02.06.02.06.20.0001</t>
  </si>
  <si>
    <t>BESI</t>
  </si>
  <si>
    <t>BESI + KAYU</t>
  </si>
  <si>
    <t>02.06.02.01.31.0001</t>
  </si>
  <si>
    <t>irban II</t>
  </si>
  <si>
    <t>MEJA TAMU</t>
  </si>
  <si>
    <t>02.06.02.01.104.0001</t>
  </si>
  <si>
    <t>MEJA TELEPHONE</t>
  </si>
  <si>
    <t>02.06.02.01.13.0001</t>
  </si>
  <si>
    <t>SOVA/KURSI TAMU</t>
  </si>
  <si>
    <t>KAYU + BESI + BUSA</t>
  </si>
  <si>
    <t>KURSI TAMU / SOVA</t>
  </si>
  <si>
    <t>irban I</t>
  </si>
  <si>
    <t>BIG STAR</t>
  </si>
  <si>
    <t>EXPO</t>
  </si>
  <si>
    <t>PANASONIC</t>
  </si>
  <si>
    <t>MEJA RAPAT</t>
  </si>
  <si>
    <t>02.06.02.01.10.0001</t>
  </si>
  <si>
    <t>CANON</t>
  </si>
  <si>
    <t>SUCITRA</t>
  </si>
  <si>
    <t>TELEVISI</t>
  </si>
  <si>
    <t>02.06.02.06.03.0001</t>
  </si>
  <si>
    <t>MESIN PHOTO COPY</t>
  </si>
  <si>
    <t>02.06.01.03.07.0001</t>
  </si>
  <si>
    <t>DIGITAL RECEIVER</t>
  </si>
  <si>
    <t>02.06.02.06.91.0001</t>
  </si>
  <si>
    <t>VENUS</t>
  </si>
  <si>
    <t>SOLID</t>
  </si>
  <si>
    <t>02.06.04.07.09.0001</t>
  </si>
  <si>
    <t>02.06.04.02.11.0001</t>
  </si>
  <si>
    <t>TOSHIBA</t>
  </si>
  <si>
    <t>MEJA TELEVISI</t>
  </si>
  <si>
    <t>02.06.02.01.62.0001</t>
  </si>
  <si>
    <t>02.06.02.01.30.0001</t>
  </si>
  <si>
    <t xml:space="preserve">PLASTIK + BUSA </t>
  </si>
  <si>
    <t>KURSI KERJA</t>
  </si>
  <si>
    <t>02.06.02.06.39.0001</t>
  </si>
  <si>
    <t>MIYAKO</t>
  </si>
  <si>
    <t>PLASTIK</t>
  </si>
  <si>
    <t>BESI + KACA</t>
  </si>
  <si>
    <t>DISPENCER</t>
  </si>
  <si>
    <t>seketariat</t>
  </si>
  <si>
    <t>MEJA FILE</t>
  </si>
  <si>
    <t>02.06.02.01.110.0001</t>
  </si>
  <si>
    <t>irban III</t>
  </si>
  <si>
    <t>Mesin Tik</t>
  </si>
  <si>
    <t>02.06.01.01.01</t>
  </si>
  <si>
    <t>Olympia</t>
  </si>
  <si>
    <t>Besi</t>
  </si>
  <si>
    <t>Papan Informasi Ruangan Kantor</t>
  </si>
  <si>
    <t>02.06.01.05.01</t>
  </si>
  <si>
    <t>Lokal</t>
  </si>
  <si>
    <t>Kayu</t>
  </si>
  <si>
    <t>Papan PP30 Tahun 1980</t>
  </si>
  <si>
    <t>Papan Pengumuman</t>
  </si>
  <si>
    <t>02.06.01.05.07</t>
  </si>
  <si>
    <t>AC Split 2 Pk</t>
  </si>
  <si>
    <t>02.06.02.04.04</t>
  </si>
  <si>
    <t>Panasonic</t>
  </si>
  <si>
    <t>Ebonit</t>
  </si>
  <si>
    <t>AC Split 1 Pk</t>
  </si>
  <si>
    <t>Meja Rapat (Oval)</t>
  </si>
  <si>
    <t>02.06.02.01.10</t>
  </si>
  <si>
    <t>Expo</t>
  </si>
  <si>
    <t>aula</t>
  </si>
  <si>
    <t>Rak Buku Perpustakaan</t>
  </si>
  <si>
    <t>02.06.02.01.02</t>
  </si>
  <si>
    <t>inspaktur</t>
  </si>
  <si>
    <t>sekratris</t>
  </si>
  <si>
    <t>sekratariat</t>
  </si>
  <si>
    <t>staf irban III</t>
  </si>
  <si>
    <t>irban IV</t>
  </si>
  <si>
    <t>Meja 1/2 Lingkaran</t>
  </si>
  <si>
    <t>02.06.02.01.48</t>
  </si>
  <si>
    <t>Kursi Tunggu Tamu</t>
  </si>
  <si>
    <t>02.06.02.01.28</t>
  </si>
  <si>
    <t>Komputer</t>
  </si>
  <si>
    <t>02.06.03.02.01</t>
  </si>
  <si>
    <t>HP PAVILION</t>
  </si>
  <si>
    <t>Lap Top / Note Book</t>
  </si>
  <si>
    <t>02.06.03.02.02</t>
  </si>
  <si>
    <t>Printer</t>
  </si>
  <si>
    <t>02.06.03.05.03</t>
  </si>
  <si>
    <t>Canon</t>
  </si>
  <si>
    <t>staf irban II</t>
  </si>
  <si>
    <t>Mesin Tik Manual</t>
  </si>
  <si>
    <t>Filling Kabinet</t>
  </si>
  <si>
    <t>02.06.01.04.04</t>
  </si>
  <si>
    <t>Aiko, OPH Kincho</t>
  </si>
  <si>
    <t>*UPS Below 1000 VA (APC-BE 525AS)</t>
  </si>
  <si>
    <t>02.07.01.01.52</t>
  </si>
  <si>
    <t>Power Free</t>
  </si>
  <si>
    <t>Mesin Footocopy</t>
  </si>
  <si>
    <t>02.06.01.03.07</t>
  </si>
  <si>
    <t>Brankas</t>
  </si>
  <si>
    <t>02.06.01.04.01</t>
  </si>
  <si>
    <t>Ictibhan</t>
  </si>
  <si>
    <t>Kamera Digital</t>
  </si>
  <si>
    <t>02.06.02.06.23</t>
  </si>
  <si>
    <t>Samsung</t>
  </si>
  <si>
    <t>H</t>
  </si>
  <si>
    <t xml:space="preserve"> -</t>
  </si>
  <si>
    <t>Generator Set</t>
  </si>
  <si>
    <t>2.09.01.10.21</t>
  </si>
  <si>
    <t>Uni - Power</t>
  </si>
  <si>
    <t>Pembuatan Papan DUK</t>
  </si>
  <si>
    <t>Meja Kerja Ess. II</t>
  </si>
  <si>
    <t>02.06.04.01.04</t>
  </si>
  <si>
    <t>Luar Daerah</t>
  </si>
  <si>
    <t>seketaris</t>
  </si>
  <si>
    <t>Meja Kerja Ess. III</t>
  </si>
  <si>
    <t>02.06.04.01.05</t>
  </si>
  <si>
    <t>irban 1,2,3,4</t>
  </si>
  <si>
    <t>Laptop</t>
  </si>
  <si>
    <t>Compaq 510</t>
  </si>
  <si>
    <t>Printer Laser</t>
  </si>
  <si>
    <t>HP laserjet</t>
  </si>
  <si>
    <t xml:space="preserve">Brother        </t>
  </si>
  <si>
    <t>Komputer/PC</t>
  </si>
  <si>
    <t>1.2.6</t>
  </si>
  <si>
    <t xml:space="preserve">Alat-Alat Studio dan Komunikasi </t>
  </si>
  <si>
    <t>1.2.7</t>
  </si>
  <si>
    <t xml:space="preserve">Alat-Alat Ukur </t>
  </si>
  <si>
    <t>1.2.8</t>
  </si>
  <si>
    <t xml:space="preserve">Alat-Alat Kedokteran </t>
  </si>
  <si>
    <t>1.2.9</t>
  </si>
  <si>
    <t>Alat-Alat Laboratorium</t>
  </si>
  <si>
    <t>1.2.10</t>
  </si>
  <si>
    <t xml:space="preserve">Alat-Alat Keamanan </t>
  </si>
  <si>
    <t>1.3</t>
  </si>
  <si>
    <t xml:space="preserve">Gedung dan Bangunan </t>
  </si>
  <si>
    <t>1.3.1</t>
  </si>
  <si>
    <t>Bangunan Gedung</t>
  </si>
  <si>
    <t>Isi KIB C</t>
  </si>
  <si>
    <t>GEDUNG</t>
  </si>
  <si>
    <t>03.11.01.01.01.0001</t>
  </si>
  <si>
    <t>01.01.11.04.01.0001</t>
  </si>
  <si>
    <t>1.3.2</t>
  </si>
  <si>
    <t xml:space="preserve">Bangunan Monumen </t>
  </si>
  <si>
    <t>1.4</t>
  </si>
  <si>
    <t xml:space="preserve">Jalan, Irigasi dan Jaringan </t>
  </si>
  <si>
    <t>1.4.1</t>
  </si>
  <si>
    <t xml:space="preserve">Jalan dan Jembatan </t>
  </si>
  <si>
    <t>Isi KIB D</t>
  </si>
  <si>
    <t>1.4.2</t>
  </si>
  <si>
    <t>Bangunan Air (Irigasi)</t>
  </si>
  <si>
    <t>1.4.3</t>
  </si>
  <si>
    <t>Instalasi</t>
  </si>
  <si>
    <t>1.4.4</t>
  </si>
  <si>
    <t xml:space="preserve">Jaringan </t>
  </si>
  <si>
    <t>1.5</t>
  </si>
  <si>
    <t>Aset Tetap Lainnya</t>
  </si>
  <si>
    <t>1.5.1</t>
  </si>
  <si>
    <t>Buku dan Perpustakaan</t>
  </si>
  <si>
    <t>Isi KIB E</t>
  </si>
  <si>
    <t>Buku Peraturan Perundang-undangan</t>
  </si>
  <si>
    <t>05.17.01.01.04</t>
  </si>
  <si>
    <t>Kertas</t>
  </si>
  <si>
    <t>1.5.2</t>
  </si>
  <si>
    <t>Barang Bercorak Kesenian/Kebudayaan</t>
  </si>
  <si>
    <t>1.5.3</t>
  </si>
  <si>
    <t xml:space="preserve">Hewan/ Ternak dan Tumbuhan </t>
  </si>
  <si>
    <t>1.6</t>
  </si>
  <si>
    <t>Konstruksi Dalam Pengerjaan</t>
  </si>
  <si>
    <t>1.6.1</t>
  </si>
  <si>
    <t>Isi KIB F</t>
  </si>
  <si>
    <t>Komputer/Pc</t>
  </si>
  <si>
    <t>Lap Top</t>
  </si>
  <si>
    <t>Mesin Penghancur Kertas</t>
  </si>
  <si>
    <t>Accer</t>
  </si>
  <si>
    <t>ZSA Feed Paper Shereder</t>
  </si>
  <si>
    <t>M3970</t>
  </si>
  <si>
    <t>HP 430</t>
  </si>
  <si>
    <t>ZSA</t>
  </si>
  <si>
    <t>Ebonit/Kaca</t>
  </si>
  <si>
    <t>Plastik</t>
  </si>
  <si>
    <t>Accer Aspire M3970 Core i3</t>
  </si>
  <si>
    <t>Ruang Irbanwil I</t>
  </si>
  <si>
    <t>Ruang Irbanwil IV</t>
  </si>
  <si>
    <t>Ruang Irbanwil II</t>
  </si>
  <si>
    <t xml:space="preserve">Sekretaris </t>
  </si>
  <si>
    <t>Irbanwil II</t>
  </si>
  <si>
    <t>Irbanwil III</t>
  </si>
  <si>
    <t>Ruang Sekretariat</t>
  </si>
  <si>
    <t>Ruang Staf Irbanwil I</t>
  </si>
  <si>
    <t>N I H I L</t>
  </si>
  <si>
    <t xml:space="preserve"> Harga</t>
  </si>
  <si>
    <t>KARTU INVENTARIS BARANG ( KIB ) B</t>
  </si>
  <si>
    <t>PERALATAN DAN MESIN</t>
  </si>
  <si>
    <t>GEDUNG DAN BANGUNAN</t>
  </si>
  <si>
    <t>NIHIL</t>
  </si>
  <si>
    <t>JUMLAH</t>
  </si>
  <si>
    <t>ASET TETAP LAINNYA</t>
  </si>
  <si>
    <t>Wireles/Speaker</t>
  </si>
  <si>
    <t>Gorden</t>
  </si>
  <si>
    <t>Meja Rapat</t>
  </si>
  <si>
    <t>Notebook/Laptop</t>
  </si>
  <si>
    <t>Martin Roland MA-280K</t>
  </si>
  <si>
    <t>Roller Blinds Chain Standart</t>
  </si>
  <si>
    <t>Modera Forniture</t>
  </si>
  <si>
    <t>Sofa Tamu 3.2.1</t>
  </si>
  <si>
    <t>Sony Vaio SVF-14218SGW</t>
  </si>
  <si>
    <t>0001</t>
  </si>
  <si>
    <t>0001-0003</t>
  </si>
  <si>
    <t>02.06.01.05.05</t>
  </si>
  <si>
    <t xml:space="preserve">Sofa </t>
  </si>
  <si>
    <t>02.06.02.01.49</t>
  </si>
  <si>
    <t>Handycam</t>
  </si>
  <si>
    <t>Infocus</t>
  </si>
  <si>
    <t>Canon SX 160 IS</t>
  </si>
  <si>
    <t>Sony MPEG2-PS</t>
  </si>
  <si>
    <t>Epson EB-S100</t>
  </si>
  <si>
    <t>0001-0002</t>
  </si>
  <si>
    <t>Sekat Ruangan</t>
  </si>
  <si>
    <r>
      <t xml:space="preserve">                     </t>
    </r>
    <r>
      <rPr>
        <b/>
        <sz val="12"/>
        <color indexed="8"/>
        <rFont val="Calibri"/>
        <family val="2"/>
      </rPr>
      <t>NO KODE LOKASI : 12.04.06.14.01.06.13</t>
    </r>
  </si>
  <si>
    <t>DESPARINDA</t>
  </si>
  <si>
    <t>NIP. 19751122 200701 2 006</t>
  </si>
  <si>
    <t>x</t>
  </si>
  <si>
    <t>2 . 6 . 2 . 1 . 27</t>
  </si>
  <si>
    <t>0001-0050</t>
  </si>
  <si>
    <t>2 . 6 . 3 . 5 . 3</t>
  </si>
  <si>
    <t>0001-0004</t>
  </si>
  <si>
    <t>2 . 6 . 2 . 6 . 32</t>
  </si>
  <si>
    <t>0001-0020</t>
  </si>
  <si>
    <t>2 . 6 . 1 . 3 . 7</t>
  </si>
  <si>
    <t>2 . 6 . 2 . 1 . 17</t>
  </si>
  <si>
    <t>0001-0006</t>
  </si>
  <si>
    <t>0001-0005</t>
  </si>
  <si>
    <t>Teluk Kuantan, 31 Desember 2015</t>
  </si>
  <si>
    <t>NO URUT</t>
  </si>
  <si>
    <t>JENIS BARANG/ NAMA BARANG</t>
  </si>
  <si>
    <t>LUAS (M2)</t>
  </si>
  <si>
    <t>TAHUN PENGADAAN</t>
  </si>
  <si>
    <t>LETAK/ LOKASI ALAMAT</t>
  </si>
  <si>
    <t>STATUS TANAH</t>
  </si>
  <si>
    <t>ASAL USUL</t>
  </si>
  <si>
    <t>KODE BARANG</t>
  </si>
  <si>
    <t>NOMOR REGISTER</t>
  </si>
  <si>
    <t>HAK</t>
  </si>
  <si>
    <t>SERTIFIKAT</t>
  </si>
  <si>
    <t>PENGGUNAAN</t>
  </si>
  <si>
    <t>TANGGAL</t>
  </si>
  <si>
    <t>NOMOR</t>
  </si>
  <si>
    <t>TANAH</t>
  </si>
  <si>
    <t>TELUK KUANTAN, 30 DESEMBER 2016</t>
  </si>
  <si>
    <t>MENGETAHUI,</t>
  </si>
  <si>
    <t>MUHAMMAD WAHYU PRADANA, S.STP</t>
  </si>
  <si>
    <t>NIP. 19920929 201206 1 001</t>
  </si>
  <si>
    <t>MERK/ TYPE</t>
  </si>
  <si>
    <t>UKURAN/ CC</t>
  </si>
  <si>
    <t>BAHAN</t>
  </si>
  <si>
    <t>TAHUN PEMBELIAN</t>
  </si>
  <si>
    <t>PABRIK</t>
  </si>
  <si>
    <t>RANGKA</t>
  </si>
  <si>
    <t>MESIN</t>
  </si>
  <si>
    <t>POLISI</t>
  </si>
  <si>
    <t>ASAL USUL CARA PEROLEHAN</t>
  </si>
  <si>
    <t>HARGA (Rp)</t>
  </si>
  <si>
    <t>KETERANGAN</t>
  </si>
  <si>
    <t xml:space="preserve">PERALATAN DAN MESIN </t>
  </si>
  <si>
    <t xml:space="preserve">ALAT-ALAT BERAT </t>
  </si>
  <si>
    <t/>
  </si>
  <si>
    <t xml:space="preserve">ALAT-ALAT ANGKUTAN </t>
  </si>
  <si>
    <t xml:space="preserve">ALAT-ALAT BENGKEL </t>
  </si>
  <si>
    <t xml:space="preserve">ALAT-ALAT PERTANIAN DAN PETERNAKAN </t>
  </si>
  <si>
    <t xml:space="preserve">ALAT-ALAT KANTOR DAN RUMAH TANGGA </t>
  </si>
  <si>
    <t xml:space="preserve">ALAT-ALAT STUDIO DAN KOMUNIKASI </t>
  </si>
  <si>
    <t xml:space="preserve">ALAT-ALAT UKUR </t>
  </si>
  <si>
    <t xml:space="preserve">ALAT-ALAT KEDOKTERAN </t>
  </si>
  <si>
    <t>ALAT-ALAT LABORATORIUM</t>
  </si>
  <si>
    <t xml:space="preserve">ALAT-ALAT KEAMANAN </t>
  </si>
  <si>
    <t>MESIN TIK</t>
  </si>
  <si>
    <t>PAPAN INFORMASI RUANGAN KANTOR</t>
  </si>
  <si>
    <t>PAPAN PP30 TAHUN 1980</t>
  </si>
  <si>
    <t>PAPAN PENGUMUMAN</t>
  </si>
  <si>
    <t>AC SPLIT 2 PK</t>
  </si>
  <si>
    <t>AC SPLIT 1 PK</t>
  </si>
  <si>
    <t>MEJA RAPAT (OVAL)</t>
  </si>
  <si>
    <t>RAK BUKU PERPUSTAKAAN</t>
  </si>
  <si>
    <t>MEJA 1/2 LINGKARAN</t>
  </si>
  <si>
    <t>KURSI TUNGGU TAMU</t>
  </si>
  <si>
    <t>KOMPUTER</t>
  </si>
  <si>
    <t>LAP TOP / NOTE BOOK</t>
  </si>
  <si>
    <t>PRINTER</t>
  </si>
  <si>
    <t>MESIN TIK MANUAL</t>
  </si>
  <si>
    <t>FILLING KABINET</t>
  </si>
  <si>
    <t>*UPS BELOW 1000 VA (APC-BE 525AS)</t>
  </si>
  <si>
    <t>MESIN FOOTOCOPY</t>
  </si>
  <si>
    <t>BRANKAS</t>
  </si>
  <si>
    <t>KAMERA DIGITAL</t>
  </si>
  <si>
    <t>GENERATOR SET</t>
  </si>
  <si>
    <t>PEMBUATAN PAPAN DUK</t>
  </si>
  <si>
    <t>MEJA KERJA ESS. II</t>
  </si>
  <si>
    <t>MEJA KERJA ESS. III</t>
  </si>
  <si>
    <t>LAPTOP</t>
  </si>
  <si>
    <t>PRINTER LASER</t>
  </si>
  <si>
    <t>KOMPUTER/PC</t>
  </si>
  <si>
    <t>MESIN PENGHANCUR KERTAS</t>
  </si>
  <si>
    <t>GORDEN</t>
  </si>
  <si>
    <t xml:space="preserve">SOFA </t>
  </si>
  <si>
    <t>NOTEBOOK/LAPTOP</t>
  </si>
  <si>
    <t>SEKAT RUANGAN</t>
  </si>
  <si>
    <t>WIRELES/SPEAKER</t>
  </si>
  <si>
    <t>KURSI RAPAT</t>
  </si>
  <si>
    <t>TIANG BENDERA</t>
  </si>
  <si>
    <t>MESIN FOTO COPY DENGAN KERTAS FOLIO</t>
  </si>
  <si>
    <t>MEJA RESEPTION</t>
  </si>
  <si>
    <t>POWER</t>
  </si>
  <si>
    <t>CHAIRMAN</t>
  </si>
  <si>
    <t>DELEGATE</t>
  </si>
  <si>
    <t>MEJA KERJA 1/2 BIRO</t>
  </si>
  <si>
    <t>HANDYCAM</t>
  </si>
  <si>
    <t>INFOCUS</t>
  </si>
  <si>
    <t>METERAN DORONG (DIGITAL)</t>
  </si>
  <si>
    <t>METERAN PANJANG (100M)</t>
  </si>
  <si>
    <t>OLYMPIA</t>
  </si>
  <si>
    <t>AIKO, OPH KINCHO</t>
  </si>
  <si>
    <t>POWER FREE</t>
  </si>
  <si>
    <t>ICTIBHAN</t>
  </si>
  <si>
    <t>UNI - POWER</t>
  </si>
  <si>
    <t>LUAR DAERAH</t>
  </si>
  <si>
    <t>COMPAQ 510</t>
  </si>
  <si>
    <t>HP LASERJET</t>
  </si>
  <si>
    <t xml:space="preserve">BROTHER        </t>
  </si>
  <si>
    <t>ACCER</t>
  </si>
  <si>
    <t>ZSA FEED PAPER SHEREDER</t>
  </si>
  <si>
    <t>ROLLER BLINDS CHAIN STANDART</t>
  </si>
  <si>
    <t>MODERA FORNITURE</t>
  </si>
  <si>
    <t>SOFA TAMU 3.2.1</t>
  </si>
  <si>
    <t>SONY VAIO SVF-14218SGW</t>
  </si>
  <si>
    <t>MARTIN ROLAND MA-280K</t>
  </si>
  <si>
    <t>CANON 2520</t>
  </si>
  <si>
    <t>CANON SX 160 IS</t>
  </si>
  <si>
    <t>SONY MPEG2-PS</t>
  </si>
  <si>
    <t>EPSON EB-S100</t>
  </si>
  <si>
    <t>EBONIT/KACA</t>
  </si>
  <si>
    <t>BESI+KAIN</t>
  </si>
  <si>
    <t>KACA</t>
  </si>
  <si>
    <t>LUAS LANTAI (M2)</t>
  </si>
  <si>
    <t>KONSTRUKSI BANGUNAN</t>
  </si>
  <si>
    <t>DOKUMEN GEDUNG</t>
  </si>
  <si>
    <t>NOMOR KODE TANAH</t>
  </si>
  <si>
    <t xml:space="preserve">GEDUNG DAN BANGUNAN </t>
  </si>
  <si>
    <t>BANGUNAN GEDUNG</t>
  </si>
  <si>
    <t xml:space="preserve">BANGUNAN MONUMEN </t>
  </si>
  <si>
    <t>KONSTRUKSI</t>
  </si>
  <si>
    <t>PANJANG (M2)</t>
  </si>
  <si>
    <t>LEBAR (M)</t>
  </si>
  <si>
    <t xml:space="preserve">JALAN, IRIGASI DAN JARINGAN </t>
  </si>
  <si>
    <t xml:space="preserve">JALAN DAN JEMBATAN </t>
  </si>
  <si>
    <t>BANGUNAN AIR (IRIGASI)</t>
  </si>
  <si>
    <t>INSTALASI</t>
  </si>
  <si>
    <t xml:space="preserve">JARINGAN </t>
  </si>
  <si>
    <t>BUKU PERPUSTAKAAN</t>
  </si>
  <si>
    <t>JUDUL/ PENCIPTA</t>
  </si>
  <si>
    <t>SPESIFIKASI</t>
  </si>
  <si>
    <t>ASAL DAERAH</t>
  </si>
  <si>
    <t>PENCIPTA</t>
  </si>
  <si>
    <t>JENIS</t>
  </si>
  <si>
    <t>UKURAN</t>
  </si>
  <si>
    <t>HEWAN/ TERNAK DAN TUMBUHAN</t>
  </si>
  <si>
    <t>TAHUN CETAK/ PEMBELIAN</t>
  </si>
  <si>
    <t>BUKU DAN PERPUSTAKAAN</t>
  </si>
  <si>
    <t>BUKU PERATURAN PERUNDANG-UNDANGAN</t>
  </si>
  <si>
    <t>BARANG BERCORAK KESENIAN/KEBUDAYAAN</t>
  </si>
  <si>
    <t xml:space="preserve">HEWAN/ TERNAK DAN TUMBUHAN </t>
  </si>
  <si>
    <t>BANGUNAN (P, SP, D)</t>
  </si>
  <si>
    <t>TGL, BLN, THN MULAI</t>
  </si>
  <si>
    <t>NILAI KONTRAK (Rp)</t>
  </si>
  <si>
    <t>KONSTRUKSI DALAM PENGERJAAN</t>
  </si>
  <si>
    <t>02.06.02.01.30</t>
  </si>
  <si>
    <t>02.03.01.05.01</t>
  </si>
  <si>
    <t>02.03.01.01.04</t>
  </si>
  <si>
    <t>02.06.01.04.11</t>
  </si>
  <si>
    <t>02.06.02.06.80</t>
  </si>
  <si>
    <t>02.06.01.04.16</t>
  </si>
  <si>
    <t>02.06.01.05.10</t>
  </si>
  <si>
    <t>02.06.02.06.40</t>
  </si>
  <si>
    <t>02.06.01.04.25</t>
  </si>
  <si>
    <t>02.06.02.04.06</t>
  </si>
  <si>
    <t>02.06.02.01.37</t>
  </si>
  <si>
    <t>02.06.02.01.124</t>
  </si>
  <si>
    <t>02.06.03.05.02</t>
  </si>
  <si>
    <t>02.06.03.03.06</t>
  </si>
  <si>
    <t>02.06.02.06.20</t>
  </si>
  <si>
    <t>02.06.02.01.31</t>
  </si>
  <si>
    <t>02.06.02.01.12</t>
  </si>
  <si>
    <t>02.06.02.01.61</t>
  </si>
  <si>
    <t>02.06.02.01.13</t>
  </si>
  <si>
    <t>02.06.02.06.03</t>
  </si>
  <si>
    <t>02.06.02.06.91</t>
  </si>
  <si>
    <t>02.06.04.07.09</t>
  </si>
  <si>
    <t>02.06.04.02.11</t>
  </si>
  <si>
    <t>02.06.02.01.62</t>
  </si>
  <si>
    <t>02.06.02.06.39</t>
  </si>
  <si>
    <t>02.06.02.01.11</t>
  </si>
  <si>
    <t>02.06.02.01.34</t>
  </si>
  <si>
    <t>02.06.02.01.27</t>
  </si>
  <si>
    <t>02.06.04.03.08</t>
  </si>
  <si>
    <t>02.06.02.06.32</t>
  </si>
  <si>
    <t>02.06.02.01.17</t>
  </si>
  <si>
    <t>02.07.01.01.03</t>
  </si>
  <si>
    <t>02.07.01.01.01</t>
  </si>
  <si>
    <t>02.04.03.01.31</t>
  </si>
  <si>
    <t>02.04.03.01.32</t>
  </si>
  <si>
    <t>02.06.01.05.40</t>
  </si>
  <si>
    <t>03.11.01.01.01</t>
  </si>
  <si>
    <t>02.04.01.01.31</t>
  </si>
  <si>
    <t>02.06.03.03.14</t>
  </si>
  <si>
    <t>02.06.02.06.50</t>
  </si>
  <si>
    <t>02.06.02.06.12</t>
  </si>
  <si>
    <t>02.07.01.02.100</t>
  </si>
  <si>
    <t>SKPD</t>
  </si>
  <si>
    <t>KAB/ KOTA</t>
  </si>
  <si>
    <t>: KUANTAN SINGINGI</t>
  </si>
  <si>
    <t>PROVINSI</t>
  </si>
  <si>
    <t>: RIAU</t>
  </si>
  <si>
    <t>REKAPITULASI BUKU INVENTARIS</t>
  </si>
  <si>
    <t>(REKAP HASIL SENSUS)</t>
  </si>
  <si>
    <t>NO. URUT</t>
  </si>
  <si>
    <t>GOLONGAN</t>
  </si>
  <si>
    <t>KODE BIDANG BARANG</t>
  </si>
  <si>
    <t>NAMA BIDANG BARANG</t>
  </si>
  <si>
    <t>JUMLAH BARANG</t>
  </si>
  <si>
    <t>JUMLAH HARGA DALAM RIBUAN (Rp)</t>
  </si>
  <si>
    <t>01</t>
  </si>
  <si>
    <t>02</t>
  </si>
  <si>
    <t>a.</t>
  </si>
  <si>
    <t>Alat-alat Berat</t>
  </si>
  <si>
    <t>03</t>
  </si>
  <si>
    <t>b.</t>
  </si>
  <si>
    <t>Alat-alat Angkutan</t>
  </si>
  <si>
    <t>04</t>
  </si>
  <si>
    <t>c.</t>
  </si>
  <si>
    <t xml:space="preserve">Alat-alat Bengkel </t>
  </si>
  <si>
    <t>05</t>
  </si>
  <si>
    <t>d</t>
  </si>
  <si>
    <t>Alat-alat Pertanian dan Peternakan</t>
  </si>
  <si>
    <t>06</t>
  </si>
  <si>
    <t>e</t>
  </si>
  <si>
    <t>Alat-alat Kantor dan Rumah Tangga</t>
  </si>
  <si>
    <t>07</t>
  </si>
  <si>
    <t>f</t>
  </si>
  <si>
    <t>Alat-alat Studio dan Komunikasi</t>
  </si>
  <si>
    <t>08</t>
  </si>
  <si>
    <t>g</t>
  </si>
  <si>
    <t>Alat-alat Ukur</t>
  </si>
  <si>
    <t>09</t>
  </si>
  <si>
    <t>h.</t>
  </si>
  <si>
    <t>Alat-alat Kedokteran</t>
  </si>
  <si>
    <t>i.</t>
  </si>
  <si>
    <t>Alat-alat Laboratorium</t>
  </si>
  <si>
    <t>j</t>
  </si>
  <si>
    <t>Alat-alat Keamanan</t>
  </si>
  <si>
    <t xml:space="preserve">b. </t>
  </si>
  <si>
    <t>Bangunan Monumen</t>
  </si>
  <si>
    <t>JALAN, IRIGASI DAN JARINGAN</t>
  </si>
  <si>
    <t>Jalan dan Jembatan</t>
  </si>
  <si>
    <t>Bangunan Air/ Irigasi</t>
  </si>
  <si>
    <t>d.</t>
  </si>
  <si>
    <t>Jaringan</t>
  </si>
  <si>
    <t>Barang Bercorak Kesenian/ Kebudayaan</t>
  </si>
  <si>
    <t>Hewan Ternak dan Tumbuhan</t>
  </si>
  <si>
    <t>AKM</t>
  </si>
  <si>
    <t>TOTAL</t>
  </si>
  <si>
    <t>Teluk Kuantan,         Desember 2017</t>
  </si>
  <si>
    <t>: INSPEKTORAT</t>
  </si>
  <si>
    <t>NO.</t>
  </si>
  <si>
    <t>LUAS</t>
  </si>
  <si>
    <t>REGISTER</t>
  </si>
  <si>
    <t>TELUK KUANTAN, 30 DESEMBER 2018</t>
  </si>
  <si>
    <t>KONDISI BANGUNAN/BARANG  (B,KB,RB,H)</t>
  </si>
  <si>
    <t>LETAK / LOKASI ALAMAT</t>
  </si>
  <si>
    <t xml:space="preserve">ASAL USUL </t>
  </si>
  <si>
    <t>TANGGAL/TAHUN</t>
  </si>
  <si>
    <t>LETAK / ALAMAT LOKASI</t>
  </si>
  <si>
    <t>DOKUMEN</t>
  </si>
  <si>
    <t>NO KODE LOKASI : 12.04.06.14.01.06.13</t>
  </si>
  <si>
    <t>BARANG BERCORAK KESENIAN/ KEBUDAYAAN</t>
  </si>
  <si>
    <t>JENIS BARANG / NAMA BARANG</t>
  </si>
  <si>
    <t xml:space="preserve">KONSTRUKSI BANGUNAN </t>
  </si>
  <si>
    <t>BERTINGKAT / TIDAK</t>
  </si>
  <si>
    <t>BETON / TIDAK</t>
  </si>
  <si>
    <t>Extracountable</t>
  </si>
  <si>
    <t>Kd Kelompok</t>
  </si>
  <si>
    <t>Nama Barang</t>
  </si>
  <si>
    <t>Masa Manfaat</t>
  </si>
  <si>
    <t>Penyusutan tahunan</t>
  </si>
  <si>
    <t>Penyusutan SD 2013</t>
  </si>
  <si>
    <t>penyusutan Th 2014</t>
  </si>
  <si>
    <t>Penyusutan Th 2015</t>
  </si>
  <si>
    <t>Penyusutan Th 2016</t>
  </si>
  <si>
    <t>Penyusutan Th 2017</t>
  </si>
  <si>
    <t>Penyusutan Th 2018</t>
  </si>
  <si>
    <t>No.</t>
  </si>
  <si>
    <t>Kode Aset</t>
  </si>
  <si>
    <t>Kelompok Aset Tetap</t>
  </si>
  <si>
    <t>I</t>
  </si>
  <si>
    <t>Peralatan dan Mesin</t>
  </si>
  <si>
    <t>02.02.01</t>
  </si>
  <si>
    <t>Alat-Alat Besar Darat</t>
  </si>
  <si>
    <t>02.02.02</t>
  </si>
  <si>
    <t>Alat-Alat Besar Apung</t>
  </si>
  <si>
    <t>02.02.03</t>
  </si>
  <si>
    <t>Alat-alat Bantu</t>
  </si>
  <si>
    <t>02.03.01</t>
  </si>
  <si>
    <t>Alat Angkutan Darat Bermotor</t>
  </si>
  <si>
    <t>02.03.02</t>
  </si>
  <si>
    <t>Alat Angkutan Berat Tak Bermotor</t>
  </si>
  <si>
    <t>02.03.03</t>
  </si>
  <si>
    <t>Alat Angkut Apung Bermotor</t>
  </si>
  <si>
    <t>02.03.04</t>
  </si>
  <si>
    <t>Alat Angkut Apung Tak Bermotor</t>
  </si>
  <si>
    <t>02.03.05</t>
  </si>
  <si>
    <t>Alat Angkut Bermotor Udara</t>
  </si>
  <si>
    <t>02.04.01</t>
  </si>
  <si>
    <t>Alat Bengkel Bermesin</t>
  </si>
  <si>
    <t>02.04.02</t>
  </si>
  <si>
    <t>Alat Bengkel Tak Bermesin</t>
  </si>
  <si>
    <t>02.04.03</t>
  </si>
  <si>
    <t>Alat Ukur</t>
  </si>
  <si>
    <t>02.05.01</t>
  </si>
  <si>
    <t>Alat Pengolahan Pertanian</t>
  </si>
  <si>
    <t>02.05.02</t>
  </si>
  <si>
    <t>Alat Pemeliharaan Tanaman/Alat Penyimpan Pertanian</t>
  </si>
  <si>
    <t>02.06.01</t>
  </si>
  <si>
    <t>Alat Kantor</t>
  </si>
  <si>
    <t>02.06.02</t>
  </si>
  <si>
    <t>Alat Rumah Tangga</t>
  </si>
  <si>
    <t>02.06.03</t>
  </si>
  <si>
    <t>Peralatan Komputer</t>
  </si>
  <si>
    <t>02.06.04</t>
  </si>
  <si>
    <t>Meja Dan Kursi Kerja/Rapat Pejabat</t>
  </si>
  <si>
    <t>02.07.01</t>
  </si>
  <si>
    <t>Alat Studio</t>
  </si>
  <si>
    <t>02.07.02</t>
  </si>
  <si>
    <t>Alat Komunikasi</t>
  </si>
  <si>
    <t>02.07.03</t>
  </si>
  <si>
    <t>Peralatan Pemancar</t>
  </si>
  <si>
    <t>02.08.01</t>
  </si>
  <si>
    <t>Alat Kedokteran</t>
  </si>
  <si>
    <t>02.08.02</t>
  </si>
  <si>
    <t>Alat Kesehatan</t>
  </si>
  <si>
    <t>02.09.01</t>
  </si>
  <si>
    <t>Unit-Unit Laboratorium</t>
  </si>
  <si>
    <t>02.09.02</t>
  </si>
  <si>
    <t>Alat Peraga/Praktek Sekolah</t>
  </si>
  <si>
    <t>02.09.03</t>
  </si>
  <si>
    <t>Unit Alat Laboratorium Kimia Nuklir</t>
  </si>
  <si>
    <t>02.09.04</t>
  </si>
  <si>
    <t>Alat Laboratorium Fisika Nuklir / Elektronika</t>
  </si>
  <si>
    <t>02.09.05</t>
  </si>
  <si>
    <t>Alat Proteksi Radiasi / Proteksi Lingkungan</t>
  </si>
  <si>
    <t>02.09.06</t>
  </si>
  <si>
    <t>Radiation Aplication and Non Destructive Testing Laboratory (BATAM)</t>
  </si>
  <si>
    <t>02.09.07</t>
  </si>
  <si>
    <t>Alat Laboratorium Lingkungan Hidup</t>
  </si>
  <si>
    <t>02.09.08</t>
  </si>
  <si>
    <t>Peralatan Laboratorium Hidrodinamika</t>
  </si>
  <si>
    <t>02.10.01</t>
  </si>
  <si>
    <t>Senjata Api</t>
  </si>
  <si>
    <t>02.10.02</t>
  </si>
  <si>
    <t>Persenjataan Non Senjata Api</t>
  </si>
  <si>
    <t>02.10.03</t>
  </si>
  <si>
    <t>Amunisi</t>
  </si>
  <si>
    <t>02.10.04</t>
  </si>
  <si>
    <t>Alat Keamanan dan Perlindungan</t>
  </si>
  <si>
    <t>II</t>
  </si>
  <si>
    <t>Gedung dan Bangunan</t>
  </si>
  <si>
    <t>03.11.01</t>
  </si>
  <si>
    <t>Bangunan Gedung Tempat Kerja</t>
  </si>
  <si>
    <t>03.11.02</t>
  </si>
  <si>
    <t>Bangunan Gedung Tempat Tinggal</t>
  </si>
  <si>
    <t>03.11.03</t>
  </si>
  <si>
    <t>Bangunan Menara</t>
  </si>
  <si>
    <t>03.12.01</t>
  </si>
  <si>
    <t>Bangunan Bersejarah</t>
  </si>
  <si>
    <t>03.12.05</t>
  </si>
  <si>
    <t>Tugu Peringatan</t>
  </si>
  <si>
    <t>03.12.03</t>
  </si>
  <si>
    <t>Candi</t>
  </si>
  <si>
    <t>03.12.04</t>
  </si>
  <si>
    <t>Monumen/Bangunan Bersejarah</t>
  </si>
  <si>
    <t>Tugu Peringatan Lain</t>
  </si>
  <si>
    <t>03.12.06</t>
  </si>
  <si>
    <t>Tugu Titik Kontrol/Pasti</t>
  </si>
  <si>
    <t>03.12.07</t>
  </si>
  <si>
    <t>Rambu-Rambu</t>
  </si>
  <si>
    <t>03.12.08</t>
  </si>
  <si>
    <t>Rambu-Rambu Lalu Lintas Udara</t>
  </si>
  <si>
    <t>III</t>
  </si>
  <si>
    <t>Jalan, Irigasi, dan Jaringan</t>
  </si>
  <si>
    <t>04.13.01</t>
  </si>
  <si>
    <t>Jalan</t>
  </si>
  <si>
    <t>04.13.02</t>
  </si>
  <si>
    <t>Jembatan</t>
  </si>
  <si>
    <t>04.14.01</t>
  </si>
  <si>
    <t>Bangunan Air Irigasi</t>
  </si>
  <si>
    <t>04.14.02</t>
  </si>
  <si>
    <t>Bangunan Air Pasang Surut</t>
  </si>
  <si>
    <t>04.14.03</t>
  </si>
  <si>
    <t>Bangunan Air Rawa</t>
  </si>
  <si>
    <t>04.14.04</t>
  </si>
  <si>
    <t>Bangunan Pengaman Sungai dan Penanggulangan Bencana Alam</t>
  </si>
  <si>
    <t>04.14.05</t>
  </si>
  <si>
    <t>Bangunan Pengembangan Sumber Air dan Air Tanah</t>
  </si>
  <si>
    <t>04.14.06</t>
  </si>
  <si>
    <t>Bangunan Air Bersih/Baku</t>
  </si>
  <si>
    <t>04.14.07</t>
  </si>
  <si>
    <t>Bangunan Air Kotor</t>
  </si>
  <si>
    <t>04.14.08</t>
  </si>
  <si>
    <t>Bangunan Air</t>
  </si>
  <si>
    <t>04.15.01</t>
  </si>
  <si>
    <t>Instalasi Air Minum/Air Bersih</t>
  </si>
  <si>
    <t>04.15.02</t>
  </si>
  <si>
    <t>Instalasi Air Kotor</t>
  </si>
  <si>
    <t>04.15.03</t>
  </si>
  <si>
    <t>Instalasi Pengolahan Sampah</t>
  </si>
  <si>
    <t>04.15.04</t>
  </si>
  <si>
    <t>Instalasi Pengolahan Bahan Bangunan</t>
  </si>
  <si>
    <t>04.15.05</t>
  </si>
  <si>
    <t>Instalasi Pembangkit Listrik</t>
  </si>
  <si>
    <t>04.15.06</t>
  </si>
  <si>
    <t>Instalasi Gardu Listrik</t>
  </si>
  <si>
    <t>04.15.07</t>
  </si>
  <si>
    <t>Instalasi Pertahanan</t>
  </si>
  <si>
    <t>04.15.08</t>
  </si>
  <si>
    <t>Instalasi Gas</t>
  </si>
  <si>
    <t>04.15.09</t>
  </si>
  <si>
    <t>Instalasi Pengaman</t>
  </si>
  <si>
    <t>04.16.01</t>
  </si>
  <si>
    <t>Jaringan Air Minum</t>
  </si>
  <si>
    <t>04.16.02</t>
  </si>
  <si>
    <t>Jaringan Listrik</t>
  </si>
  <si>
    <t>04.16.03</t>
  </si>
  <si>
    <t>Jaringan Telepon</t>
  </si>
  <si>
    <t>04.16.04</t>
  </si>
  <si>
    <t>Jaringan Gas</t>
  </si>
  <si>
    <t>Jumlah tahun Penyusutan s.d 2013</t>
  </si>
  <si>
    <t>Nilai Buku</t>
  </si>
  <si>
    <t>YUSNETI</t>
  </si>
  <si>
    <t>NIP. 19800222 200701 2 003</t>
  </si>
  <si>
    <t xml:space="preserve"> NO KODE LOKASI : 12.04.06.14.01.06.13</t>
  </si>
  <si>
    <t>MESIN JILID</t>
  </si>
  <si>
    <t>405x290x165mm</t>
  </si>
  <si>
    <t>KRISBOW</t>
  </si>
  <si>
    <t>400x260x632mm</t>
  </si>
  <si>
    <t>DAIKIN</t>
  </si>
  <si>
    <t>1,5 PK</t>
  </si>
  <si>
    <t>LENOVO</t>
  </si>
  <si>
    <t>14 INCHI</t>
  </si>
  <si>
    <t>461x215x130mm</t>
  </si>
  <si>
    <t>EPSON</t>
  </si>
  <si>
    <t>SCANNER</t>
  </si>
  <si>
    <t>2,01 INCHI</t>
  </si>
  <si>
    <t>VIP</t>
  </si>
  <si>
    <t>W 485X06X20, H 104MM</t>
  </si>
  <si>
    <t>METERAN DORONG</t>
  </si>
  <si>
    <t>TOKYO RIKA</t>
  </si>
  <si>
    <t>B20-D</t>
  </si>
  <si>
    <t>METERAN PANJANG</t>
  </si>
  <si>
    <t>ATS</t>
  </si>
  <si>
    <t>100MX330FT</t>
  </si>
  <si>
    <t>METERAN PENDEK</t>
  </si>
  <si>
    <t>ESSEN</t>
  </si>
  <si>
    <t>10M</t>
  </si>
  <si>
    <t>KAMERA</t>
  </si>
  <si>
    <t>18 MP</t>
  </si>
  <si>
    <t>PROYEKTOR</t>
  </si>
  <si>
    <t>EB-S400</t>
  </si>
  <si>
    <t>TELEVISI DAN KELENGKAPANNYA</t>
  </si>
  <si>
    <t>SHARP</t>
  </si>
  <si>
    <t>50 INCHI</t>
  </si>
  <si>
    <t>02.06.03.05.04</t>
  </si>
  <si>
    <t>02.04.03.01.77</t>
  </si>
  <si>
    <t>Penyusutan Th 2019</t>
  </si>
  <si>
    <t>Penyusutan s/d 2019</t>
  </si>
  <si>
    <t>TELUK KUANTAN, 31 DESEMBER 2019</t>
  </si>
  <si>
    <t>02.03.01.02.04</t>
  </si>
  <si>
    <t>TOYOTA</t>
  </si>
  <si>
    <t>MHFXW42GXE2297387</t>
  </si>
  <si>
    <t>ITR 7862853</t>
  </si>
  <si>
    <t>BM 1229 K</t>
  </si>
  <si>
    <t>MUTASI DARI SETDA TAHUN 2019</t>
  </si>
  <si>
    <t>AVANZA - NEW 1.3 E M/T</t>
  </si>
  <si>
    <t>MHKM5EA2JFJ003887</t>
  </si>
  <si>
    <t>1NRF040666</t>
  </si>
  <si>
    <t>BM 1271 K</t>
  </si>
  <si>
    <t>TOYOTA/KIJANG INNOVA LUXURY G M/T</t>
  </si>
  <si>
    <t>MHFXW42G4E2299748</t>
  </si>
  <si>
    <t>ITR 7893182</t>
  </si>
  <si>
    <t>BM 1236 K</t>
  </si>
  <si>
    <t>MHKM5EA2JFJ004336</t>
  </si>
  <si>
    <t>1NRF044486</t>
  </si>
  <si>
    <t>BM 1288 K</t>
  </si>
  <si>
    <t>MHKM5EA2JFJ004234</t>
  </si>
  <si>
    <t>1NRF043729</t>
  </si>
  <si>
    <t>BM 1292 K</t>
  </si>
  <si>
    <t>MHKM5EA2JFJ004607</t>
  </si>
  <si>
    <t>1NRF046825</t>
  </si>
  <si>
    <t>BM 1302 K</t>
  </si>
  <si>
    <t>MITSUBISHI L300 BC</t>
  </si>
  <si>
    <t>MITSUBISHI</t>
  </si>
  <si>
    <t>MHMLOWY399K003702</t>
  </si>
  <si>
    <t>4D56C-E55295</t>
  </si>
  <si>
    <t>BM 7008 KP</t>
  </si>
  <si>
    <t>X</t>
  </si>
  <si>
    <t>Ops. Polsek Cerenti</t>
  </si>
  <si>
    <t>BM 1118 K</t>
  </si>
  <si>
    <t>BM 2047 K</t>
  </si>
  <si>
    <t>0700524</t>
  </si>
  <si>
    <t>BM 2732 K</t>
  </si>
  <si>
    <t>MH1JB51137K 958819</t>
  </si>
  <si>
    <t>JB51E 1947253</t>
  </si>
  <si>
    <t>MH1JB51197 969078</t>
  </si>
  <si>
    <t>JB51E 1957678</t>
  </si>
  <si>
    <t>MH1JB51167K 969054</t>
  </si>
  <si>
    <t>JB51E 1958014</t>
  </si>
  <si>
    <t>BM 2738 K</t>
  </si>
  <si>
    <t>BM 2727 K</t>
  </si>
  <si>
    <t>MHFM1BA3J6K020216</t>
  </si>
  <si>
    <t>KARTU INVENTARIS BARANG ( KIB )</t>
  </si>
  <si>
    <t>F. KONTRUKSI DALAM PENGERJAAN</t>
  </si>
  <si>
    <t>Plt. INSPEKTUR KABUPATEN KUANTAN SINGINGI</t>
  </si>
  <si>
    <t>Drs. DARWIN</t>
  </si>
  <si>
    <t>NIP. 19641231 199401 1 014</t>
  </si>
  <si>
    <t>KARTU INVENTARIS BARANG (KIB)</t>
  </si>
  <si>
    <t>E. ASET TETAP LAINNYA</t>
  </si>
  <si>
    <t>D. JALAN , IRIGASI DAN JARINGAN</t>
  </si>
  <si>
    <t xml:space="preserve">                NO KODE LOKASI : 12.04.06.14.01.06.13</t>
  </si>
  <si>
    <t>BERTINGKAT/ TIDAK</t>
  </si>
  <si>
    <t>BETON/ TIDAK</t>
  </si>
  <si>
    <t>C. GEDUNG DAN BANGUNAN</t>
  </si>
  <si>
    <t>B. PERALATAN DAN MESIN</t>
  </si>
  <si>
    <t>A. TANAH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</si>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</sst>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#,##0.00;[Red]#,##0.00"/>
    <numFmt numFmtId="165" formatCode="_(* #,##0.00_);_(* \(#,##0.00\);_(* &quot;-&quot;_);_(@_)"/>
    <numFmt numFmtId="166" formatCode="#,##0.00_ ;\-#,##0.00\ "/>
    <numFmt numFmtId="167" formatCode="_(* #,##0_);_(* \(#,##0\);_(* &quot;-&quot;??_);_(@_)"/>
    <numFmt numFmtId="168" formatCode="_-* #,##0.00_-;\-* #,##0.00_-;_-* &quot;-&quot;_-;_-@_-"/>
  </numFmts>
  <fonts count="40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charset val="1"/>
      <scheme val="minor"/>
    </font>
    <font>
      <b/>
      <sz val="12"/>
      <color theme="1"/>
      <name val="Calibri"/>
      <family val="2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u/>
      <sz val="10"/>
      <color theme="1"/>
      <name val="Calibri"/>
      <family val="2"/>
      <charset val="1"/>
      <scheme val="minor"/>
    </font>
    <font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u/>
      <sz val="11"/>
      <color theme="1"/>
      <name val="Tahoma"/>
      <family val="2"/>
    </font>
    <font>
      <b/>
      <sz val="2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8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6">
    <xf numFmtId="0" fontId="0" fillId="0" borderId="0"/>
    <xf numFmtId="0" fontId="6" fillId="2" borderId="0" applyNumberFormat="0" applyBorder="0" applyAlignment="0" applyProtection="0"/>
    <xf numFmtId="41" fontId="5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17" applyNumberFormat="0" applyAlignment="0" applyProtection="0"/>
    <xf numFmtId="0" fontId="9" fillId="5" borderId="0" applyNumberFormat="0" applyBorder="0" applyAlignment="0" applyProtection="0"/>
    <xf numFmtId="0" fontId="10" fillId="0" borderId="0"/>
    <xf numFmtId="0" fontId="2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/>
    <xf numFmtId="41" fontId="10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3" borderId="0" applyNumberFormat="0" applyBorder="0" applyAlignment="0" applyProtection="0"/>
    <xf numFmtId="0" fontId="10" fillId="0" borderId="0"/>
    <xf numFmtId="0" fontId="3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61">
    <xf numFmtId="0" fontId="0" fillId="0" borderId="0" xfId="0"/>
    <xf numFmtId="0" fontId="11" fillId="0" borderId="1" xfId="7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vertical="center" wrapText="1"/>
    </xf>
    <xf numFmtId="0" fontId="13" fillId="6" borderId="1" xfId="6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1" fillId="7" borderId="1" xfId="7" applyFont="1" applyFill="1" applyBorder="1" applyAlignment="1">
      <alignment horizontal="center" vertical="center"/>
    </xf>
    <xf numFmtId="0" fontId="11" fillId="6" borderId="1" xfId="7" applyFont="1" applyFill="1" applyBorder="1" applyAlignment="1">
      <alignment horizontal="center" vertical="center"/>
    </xf>
    <xf numFmtId="0" fontId="11" fillId="7" borderId="1" xfId="6" applyFont="1" applyFill="1" applyBorder="1" applyAlignment="1">
      <alignment horizontal="center" vertical="center"/>
    </xf>
    <xf numFmtId="0" fontId="11" fillId="7" borderId="1" xfId="6" applyFont="1" applyFill="1" applyBorder="1" applyAlignment="1">
      <alignment vertical="center"/>
    </xf>
    <xf numFmtId="0" fontId="13" fillId="7" borderId="1" xfId="6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0" borderId="0" xfId="6"/>
    <xf numFmtId="0" fontId="10" fillId="0" borderId="0" xfId="6" applyAlignment="1"/>
    <xf numFmtId="0" fontId="10" fillId="0" borderId="0" xfId="6" applyFont="1" applyAlignment="1"/>
    <xf numFmtId="0" fontId="15" fillId="0" borderId="0" xfId="6" applyFont="1" applyAlignment="1"/>
    <xf numFmtId="0" fontId="0" fillId="10" borderId="1" xfId="0" applyFill="1" applyBorder="1" applyAlignment="1"/>
    <xf numFmtId="0" fontId="11" fillId="8" borderId="1" xfId="6" applyFont="1" applyFill="1" applyBorder="1" applyAlignment="1">
      <alignment horizontal="center" vertical="center" wrapText="1"/>
    </xf>
    <xf numFmtId="164" fontId="5" fillId="6" borderId="1" xfId="2" applyNumberFormat="1" applyFont="1" applyFill="1" applyBorder="1" applyAlignment="1">
      <alignment vertical="center"/>
    </xf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0" xfId="0" applyFill="1" applyBorder="1" applyAlignment="1"/>
    <xf numFmtId="0" fontId="0" fillId="1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1" fillId="6" borderId="1" xfId="6" applyFont="1" applyFill="1" applyBorder="1" applyAlignment="1">
      <alignment vertical="center"/>
    </xf>
    <xf numFmtId="0" fontId="17" fillId="0" borderId="0" xfId="0" applyFont="1" applyAlignment="1"/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left" wrapText="1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left" wrapText="1"/>
    </xf>
    <xf numFmtId="0" fontId="11" fillId="11" borderId="7" xfId="0" applyFont="1" applyFill="1" applyBorder="1" applyAlignment="1">
      <alignment vertical="center"/>
    </xf>
    <xf numFmtId="0" fontId="11" fillId="11" borderId="7" xfId="0" applyFont="1" applyFill="1" applyBorder="1" applyAlignment="1">
      <alignment horizontal="left" vertical="center"/>
    </xf>
    <xf numFmtId="0" fontId="11" fillId="0" borderId="7" xfId="0" applyFont="1" applyBorder="1"/>
    <xf numFmtId="0" fontId="11" fillId="11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164" fontId="11" fillId="11" borderId="7" xfId="2" applyNumberFormat="1" applyFont="1" applyFill="1" applyBorder="1" applyAlignment="1">
      <alignment horizontal="right" vertical="center"/>
    </xf>
    <xf numFmtId="0" fontId="11" fillId="8" borderId="7" xfId="6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vertical="center"/>
    </xf>
    <xf numFmtId="0" fontId="11" fillId="9" borderId="5" xfId="0" applyFont="1" applyFill="1" applyBorder="1" applyAlignment="1">
      <alignment horizontal="left" vertical="center"/>
    </xf>
    <xf numFmtId="0" fontId="11" fillId="9" borderId="5" xfId="0" applyFont="1" applyFill="1" applyBorder="1" applyAlignment="1">
      <alignment horizontal="center" vertical="center"/>
    </xf>
    <xf numFmtId="164" fontId="11" fillId="9" borderId="5" xfId="2" applyNumberFormat="1" applyFont="1" applyFill="1" applyBorder="1" applyAlignment="1">
      <alignment horizontal="right" vertical="center"/>
    </xf>
    <xf numFmtId="0" fontId="11" fillId="11" borderId="5" xfId="0" applyFont="1" applyFill="1" applyBorder="1" applyAlignment="1">
      <alignment vertical="center"/>
    </xf>
    <xf numFmtId="0" fontId="11" fillId="11" borderId="5" xfId="0" applyFont="1" applyFill="1" applyBorder="1" applyAlignment="1">
      <alignment horizontal="left" vertical="center"/>
    </xf>
    <xf numFmtId="0" fontId="11" fillId="11" borderId="5" xfId="0" applyFont="1" applyFill="1" applyBorder="1" applyAlignment="1">
      <alignment horizontal="center" vertical="center"/>
    </xf>
    <xf numFmtId="164" fontId="11" fillId="11" borderId="5" xfId="2" applyNumberFormat="1" applyFont="1" applyFill="1" applyBorder="1" applyAlignment="1">
      <alignment horizontal="right" vertical="center"/>
    </xf>
    <xf numFmtId="0" fontId="11" fillId="6" borderId="5" xfId="0" applyFont="1" applyFill="1" applyBorder="1" applyAlignment="1">
      <alignment horizontal="left" vertical="center"/>
    </xf>
    <xf numFmtId="0" fontId="16" fillId="6" borderId="5" xfId="0" applyFont="1" applyFill="1" applyBorder="1" applyAlignment="1">
      <alignment horizontal="left" wrapText="1"/>
    </xf>
    <xf numFmtId="0" fontId="11" fillId="6" borderId="5" xfId="0" applyFont="1" applyFill="1" applyBorder="1"/>
    <xf numFmtId="0" fontId="11" fillId="6" borderId="5" xfId="0" applyFont="1" applyFill="1" applyBorder="1" applyAlignment="1">
      <alignment horizontal="center"/>
    </xf>
    <xf numFmtId="0" fontId="11" fillId="6" borderId="5" xfId="6" applyFont="1" applyFill="1" applyBorder="1" applyAlignment="1">
      <alignment vertical="center" wrapText="1"/>
    </xf>
    <xf numFmtId="164" fontId="16" fillId="6" borderId="5" xfId="0" applyNumberFormat="1" applyFont="1" applyFill="1" applyBorder="1"/>
    <xf numFmtId="0" fontId="11" fillId="6" borderId="5" xfId="0" applyFont="1" applyFill="1" applyBorder="1" applyAlignment="1">
      <alignment horizontal="left" wrapText="1"/>
    </xf>
    <xf numFmtId="0" fontId="11" fillId="6" borderId="5" xfId="0" applyFont="1" applyFill="1" applyBorder="1" applyAlignment="1"/>
    <xf numFmtId="164" fontId="16" fillId="6" borderId="5" xfId="6" applyNumberFormat="1" applyFont="1" applyFill="1" applyBorder="1" applyAlignment="1">
      <alignment horizontal="right" vertical="center" wrapText="1"/>
    </xf>
    <xf numFmtId="0" fontId="11" fillId="9" borderId="2" xfId="0" applyFont="1" applyFill="1" applyBorder="1" applyAlignment="1">
      <alignment vertical="center"/>
    </xf>
    <xf numFmtId="0" fontId="11" fillId="9" borderId="2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164" fontId="11" fillId="9" borderId="2" xfId="2" applyNumberFormat="1" applyFont="1" applyFill="1" applyBorder="1" applyAlignment="1">
      <alignment horizontal="right" vertical="center"/>
    </xf>
    <xf numFmtId="0" fontId="11" fillId="8" borderId="2" xfId="6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vertical="center"/>
    </xf>
    <xf numFmtId="0" fontId="11" fillId="9" borderId="7" xfId="0" applyFont="1" applyFill="1" applyBorder="1" applyAlignment="1">
      <alignment horizontal="left" vertical="center"/>
    </xf>
    <xf numFmtId="0" fontId="11" fillId="9" borderId="7" xfId="0" applyFont="1" applyFill="1" applyBorder="1" applyAlignment="1">
      <alignment horizontal="center" vertical="center"/>
    </xf>
    <xf numFmtId="164" fontId="11" fillId="9" borderId="7" xfId="2" applyNumberFormat="1" applyFont="1" applyFill="1" applyBorder="1" applyAlignment="1">
      <alignment horizontal="right" vertical="center"/>
    </xf>
    <xf numFmtId="0" fontId="11" fillId="11" borderId="2" xfId="0" applyFont="1" applyFill="1" applyBorder="1" applyAlignment="1">
      <alignment vertical="center"/>
    </xf>
    <xf numFmtId="0" fontId="11" fillId="11" borderId="2" xfId="0" applyFont="1" applyFill="1" applyBorder="1" applyAlignment="1">
      <alignment horizontal="left" vertical="center"/>
    </xf>
    <xf numFmtId="164" fontId="11" fillId="11" borderId="2" xfId="2" applyNumberFormat="1" applyFont="1" applyFill="1" applyBorder="1" applyAlignment="1">
      <alignment horizontal="right" vertical="center"/>
    </xf>
    <xf numFmtId="0" fontId="11" fillId="0" borderId="7" xfId="0" applyFont="1" applyFill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right" vertical="center" wrapText="1"/>
    </xf>
    <xf numFmtId="0" fontId="11" fillId="6" borderId="5" xfId="0" applyFont="1" applyFill="1" applyBorder="1" applyAlignment="1">
      <alignment vertical="center" wrapText="1"/>
    </xf>
    <xf numFmtId="41" fontId="11" fillId="6" borderId="5" xfId="2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43" fontId="11" fillId="6" borderId="5" xfId="0" applyNumberFormat="1" applyFont="1" applyFill="1" applyBorder="1" applyAlignment="1">
      <alignment horizontal="right" vertical="center" wrapText="1"/>
    </xf>
    <xf numFmtId="41" fontId="11" fillId="6" borderId="5" xfId="2" applyFont="1" applyFill="1" applyBorder="1" applyAlignment="1">
      <alignment horizontal="left" vertical="center" wrapText="1"/>
    </xf>
    <xf numFmtId="0" fontId="19" fillId="6" borderId="5" xfId="0" applyNumberFormat="1" applyFont="1" applyFill="1" applyBorder="1" applyAlignment="1">
      <alignment horizontal="center" vertical="center" wrapText="1"/>
    </xf>
    <xf numFmtId="164" fontId="11" fillId="6" borderId="5" xfId="0" applyNumberFormat="1" applyFont="1" applyFill="1" applyBorder="1" applyAlignment="1">
      <alignment horizontal="right" vertical="center" wrapText="1"/>
    </xf>
    <xf numFmtId="0" fontId="18" fillId="6" borderId="5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 wrapText="1"/>
    </xf>
    <xf numFmtId="0" fontId="19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horizontal="right" vertical="center" wrapText="1"/>
    </xf>
    <xf numFmtId="0" fontId="11" fillId="6" borderId="7" xfId="0" applyFont="1" applyFill="1" applyBorder="1" applyAlignment="1">
      <alignment vertical="center" wrapText="1"/>
    </xf>
    <xf numFmtId="41" fontId="11" fillId="6" borderId="7" xfId="2" applyFont="1" applyFill="1" applyBorder="1" applyAlignment="1">
      <alignment horizontal="left" vertical="center" wrapText="1"/>
    </xf>
    <xf numFmtId="0" fontId="19" fillId="6" borderId="7" xfId="0" applyNumberFormat="1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0" borderId="7" xfId="0" quotePrefix="1" applyFont="1" applyBorder="1" applyAlignment="1">
      <alignment horizontal="center" vertical="center" wrapText="1"/>
    </xf>
    <xf numFmtId="43" fontId="18" fillId="6" borderId="7" xfId="0" applyNumberFormat="1" applyFont="1" applyFill="1" applyBorder="1" applyAlignment="1">
      <alignment horizontal="right" vertical="center" wrapText="1"/>
    </xf>
    <xf numFmtId="164" fontId="19" fillId="6" borderId="5" xfId="2" applyNumberFormat="1" applyFont="1" applyFill="1" applyBorder="1" applyAlignment="1">
      <alignment horizontal="right" vertical="center" wrapText="1"/>
    </xf>
    <xf numFmtId="0" fontId="18" fillId="6" borderId="5" xfId="0" applyNumberFormat="1" applyFont="1" applyFill="1" applyBorder="1" applyAlignment="1">
      <alignment horizontal="left" vertical="center" wrapText="1"/>
    </xf>
    <xf numFmtId="43" fontId="11" fillId="6" borderId="5" xfId="0" applyNumberFormat="1" applyFont="1" applyFill="1" applyBorder="1" applyAlignment="1">
      <alignment horizontal="right" vertical="center"/>
    </xf>
    <xf numFmtId="43" fontId="18" fillId="6" borderId="5" xfId="0" applyNumberFormat="1" applyFont="1" applyFill="1" applyBorder="1" applyAlignment="1">
      <alignment horizontal="right" vertical="center"/>
    </xf>
    <xf numFmtId="164" fontId="18" fillId="6" borderId="5" xfId="0" applyNumberFormat="1" applyFont="1" applyFill="1" applyBorder="1" applyAlignment="1">
      <alignment horizontal="right" vertical="center" wrapText="1"/>
    </xf>
    <xf numFmtId="43" fontId="18" fillId="6" borderId="5" xfId="0" applyNumberFormat="1" applyFont="1" applyFill="1" applyBorder="1" applyAlignment="1">
      <alignment horizontal="right" vertical="center" wrapText="1"/>
    </xf>
    <xf numFmtId="0" fontId="11" fillId="6" borderId="5" xfId="0" applyFont="1" applyFill="1" applyBorder="1" applyAlignment="1">
      <alignment vertical="center"/>
    </xf>
    <xf numFmtId="0" fontId="19" fillId="6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5" xfId="0" quotePrefix="1" applyFont="1" applyFill="1" applyBorder="1" applyAlignment="1">
      <alignment horizontal="center" vertical="center" wrapText="1"/>
    </xf>
    <xf numFmtId="41" fontId="19" fillId="6" borderId="5" xfId="2" quotePrefix="1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vertical="center"/>
    </xf>
    <xf numFmtId="41" fontId="19" fillId="6" borderId="2" xfId="2" applyFont="1" applyFill="1" applyBorder="1" applyAlignment="1">
      <alignment horizontal="left" vertical="center"/>
    </xf>
    <xf numFmtId="0" fontId="19" fillId="6" borderId="2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 wrapText="1"/>
    </xf>
    <xf numFmtId="43" fontId="18" fillId="6" borderId="2" xfId="0" applyNumberFormat="1" applyFont="1" applyFill="1" applyBorder="1" applyAlignment="1">
      <alignment horizontal="right" vertical="center"/>
    </xf>
    <xf numFmtId="41" fontId="19" fillId="6" borderId="5" xfId="2" applyFont="1" applyFill="1" applyBorder="1" applyAlignment="1">
      <alignment horizontal="left" vertical="center"/>
    </xf>
    <xf numFmtId="4" fontId="19" fillId="6" borderId="5" xfId="0" applyNumberFormat="1" applyFont="1" applyFill="1" applyBorder="1" applyAlignment="1">
      <alignment horizontal="right" vertical="center" wrapText="1"/>
    </xf>
    <xf numFmtId="164" fontId="11" fillId="6" borderId="5" xfId="2" applyNumberFormat="1" applyFont="1" applyFill="1" applyBorder="1" applyAlignment="1">
      <alignment vertical="center"/>
    </xf>
    <xf numFmtId="0" fontId="18" fillId="6" borderId="5" xfId="0" applyFont="1" applyFill="1" applyBorder="1" applyAlignment="1">
      <alignment horizontal="left" vertical="center"/>
    </xf>
    <xf numFmtId="41" fontId="11" fillId="6" borderId="5" xfId="2" applyFont="1" applyFill="1" applyBorder="1" applyAlignment="1">
      <alignment vertical="center" wrapText="1"/>
    </xf>
    <xf numFmtId="0" fontId="11" fillId="6" borderId="5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164" fontId="11" fillId="9" borderId="5" xfId="0" applyNumberFormat="1" applyFont="1" applyFill="1" applyBorder="1" applyAlignment="1">
      <alignment vertical="center"/>
    </xf>
    <xf numFmtId="0" fontId="16" fillId="6" borderId="5" xfId="0" applyFont="1" applyFill="1" applyBorder="1" applyAlignment="1">
      <alignment vertical="center" wrapText="1"/>
    </xf>
    <xf numFmtId="0" fontId="16" fillId="6" borderId="5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6" borderId="5" xfId="0" quotePrefix="1" applyFont="1" applyFill="1" applyBorder="1" applyAlignment="1">
      <alignment horizontal="center"/>
    </xf>
    <xf numFmtId="0" fontId="11" fillId="6" borderId="5" xfId="0" quotePrefix="1" applyFont="1" applyFill="1" applyBorder="1" applyAlignment="1">
      <alignment horizontal="center" vertical="center"/>
    </xf>
    <xf numFmtId="165" fontId="11" fillId="6" borderId="5" xfId="2" applyNumberFormat="1" applyFont="1" applyFill="1" applyBorder="1" applyAlignment="1">
      <alignment horizontal="right" vertical="center" wrapText="1"/>
    </xf>
    <xf numFmtId="165" fontId="16" fillId="6" borderId="5" xfId="6" applyNumberFormat="1" applyFont="1" applyFill="1" applyBorder="1" applyAlignment="1">
      <alignment horizontal="center" vertical="center" wrapText="1"/>
    </xf>
    <xf numFmtId="165" fontId="16" fillId="6" borderId="5" xfId="2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left"/>
    </xf>
    <xf numFmtId="41" fontId="11" fillId="6" borderId="5" xfId="2" applyFont="1" applyFill="1" applyBorder="1"/>
    <xf numFmtId="0" fontId="0" fillId="12" borderId="0" xfId="0" applyFill="1" applyAlignment="1">
      <alignment horizontal="center"/>
    </xf>
    <xf numFmtId="0" fontId="10" fillId="0" borderId="0" xfId="6" applyAlignment="1">
      <alignment horizontal="center"/>
    </xf>
    <xf numFmtId="0" fontId="11" fillId="6" borderId="5" xfId="6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1" fillId="0" borderId="1" xfId="6" applyFont="1" applyBorder="1" applyAlignment="1">
      <alignment horizontal="center" vertical="center" wrapText="1"/>
    </xf>
    <xf numFmtId="41" fontId="5" fillId="0" borderId="0" xfId="2" applyFont="1"/>
    <xf numFmtId="0" fontId="17" fillId="0" borderId="0" xfId="0" applyFont="1" applyFill="1" applyAlignment="1">
      <alignment horizontal="center"/>
    </xf>
    <xf numFmtId="0" fontId="17" fillId="0" borderId="0" xfId="0" applyFont="1" applyFill="1" applyAlignment="1"/>
    <xf numFmtId="0" fontId="11" fillId="0" borderId="1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center" vertical="center"/>
    </xf>
    <xf numFmtId="164" fontId="11" fillId="0" borderId="7" xfId="2" applyNumberFormat="1" applyFont="1" applyFill="1" applyBorder="1" applyAlignment="1">
      <alignment horizontal="right" vertical="center"/>
    </xf>
    <xf numFmtId="0" fontId="11" fillId="0" borderId="7" xfId="6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164" fontId="11" fillId="0" borderId="7" xfId="0" applyNumberFormat="1" applyFont="1" applyFill="1" applyBorder="1" applyAlignment="1">
      <alignment horizontal="right" vertical="center" wrapText="1"/>
    </xf>
    <xf numFmtId="0" fontId="10" fillId="0" borderId="0" xfId="6" applyFont="1" applyFill="1" applyAlignment="1"/>
    <xf numFmtId="0" fontId="11" fillId="0" borderId="1" xfId="6" applyFont="1" applyFill="1" applyBorder="1" applyAlignment="1">
      <alignment horizontal="center" vertical="center" wrapText="1"/>
    </xf>
    <xf numFmtId="0" fontId="10" fillId="0" borderId="0" xfId="6" applyFont="1" applyFill="1" applyAlignment="1">
      <alignment horizontal="center"/>
    </xf>
    <xf numFmtId="0" fontId="11" fillId="0" borderId="21" xfId="0" applyFont="1" applyFill="1" applyBorder="1" applyAlignment="1">
      <alignment horizontal="center" vertical="center"/>
    </xf>
    <xf numFmtId="0" fontId="11" fillId="0" borderId="1" xfId="6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164" fontId="11" fillId="0" borderId="1" xfId="2" applyNumberFormat="1" applyFont="1" applyFill="1" applyBorder="1" applyAlignment="1">
      <alignment horizontal="right" vertical="center"/>
    </xf>
    <xf numFmtId="0" fontId="11" fillId="0" borderId="6" xfId="6" applyFont="1" applyFill="1" applyBorder="1" applyAlignment="1">
      <alignment horizontal="center" vertical="center" wrapText="1"/>
    </xf>
    <xf numFmtId="164" fontId="16" fillId="0" borderId="1" xfId="6" applyNumberFormat="1" applyFont="1" applyFill="1" applyBorder="1" applyAlignment="1">
      <alignment horizontal="right" vertical="center" wrapText="1"/>
    </xf>
    <xf numFmtId="165" fontId="16" fillId="0" borderId="1" xfId="2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41" fontId="11" fillId="0" borderId="1" xfId="2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43" fontId="11" fillId="0" borderId="1" xfId="0" applyNumberFormat="1" applyFont="1" applyFill="1" applyBorder="1" applyAlignment="1">
      <alignment horizontal="right" vertical="center" wrapText="1"/>
    </xf>
    <xf numFmtId="41" fontId="11" fillId="0" borderId="1" xfId="2" applyFont="1" applyFill="1" applyBorder="1" applyAlignment="1">
      <alignment horizontal="left" vertical="center" wrapText="1"/>
    </xf>
    <xf numFmtId="164" fontId="11" fillId="0" borderId="1" xfId="0" applyNumberFormat="1" applyFont="1" applyFill="1" applyBorder="1" applyAlignment="1">
      <alignment horizontal="right" vertical="center" wrapText="1"/>
    </xf>
    <xf numFmtId="43" fontId="11" fillId="0" borderId="1" xfId="0" applyNumberFormat="1" applyFont="1" applyFill="1" applyBorder="1" applyAlignment="1">
      <alignment horizontal="right" vertical="center"/>
    </xf>
    <xf numFmtId="0" fontId="11" fillId="0" borderId="1" xfId="0" quotePrefix="1" applyFont="1" applyFill="1" applyBorder="1" applyAlignment="1">
      <alignment horizontal="center" vertical="center" wrapText="1"/>
    </xf>
    <xf numFmtId="164" fontId="11" fillId="0" borderId="1" xfId="2" applyNumberFormat="1" applyFont="1" applyFill="1" applyBorder="1" applyAlignment="1">
      <alignment vertical="center"/>
    </xf>
    <xf numFmtId="41" fontId="11" fillId="0" borderId="1" xfId="2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horizontal="center" vertical="center"/>
    </xf>
    <xf numFmtId="165" fontId="11" fillId="0" borderId="1" xfId="2" applyNumberFormat="1" applyFont="1" applyFill="1" applyBorder="1" applyAlignment="1">
      <alignment horizontal="right" vertical="center" wrapText="1"/>
    </xf>
    <xf numFmtId="0" fontId="16" fillId="0" borderId="21" xfId="0" applyFont="1" applyFill="1" applyBorder="1" applyAlignment="1">
      <alignment horizontal="center" vertical="center"/>
    </xf>
    <xf numFmtId="0" fontId="16" fillId="0" borderId="1" xfId="6" applyFont="1" applyFill="1" applyBorder="1" applyAlignment="1">
      <alignment horizontal="center" vertical="center" wrapText="1"/>
    </xf>
    <xf numFmtId="165" fontId="16" fillId="0" borderId="1" xfId="6" applyNumberFormat="1" applyFont="1" applyFill="1" applyBorder="1" applyAlignment="1">
      <alignment horizontal="center" vertical="center" wrapText="1"/>
    </xf>
    <xf numFmtId="0" fontId="16" fillId="0" borderId="6" xfId="6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41" fontId="5" fillId="0" borderId="0" xfId="2" applyFont="1" applyAlignment="1">
      <alignment vertical="center"/>
    </xf>
    <xf numFmtId="41" fontId="11" fillId="0" borderId="1" xfId="2" applyFont="1" applyFill="1" applyBorder="1" applyAlignment="1">
      <alignment vertical="center"/>
    </xf>
    <xf numFmtId="0" fontId="0" fillId="12" borderId="0" xfId="0" applyFill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41" fontId="12" fillId="0" borderId="0" xfId="2" applyFont="1" applyAlignment="1">
      <alignment vertical="center"/>
    </xf>
    <xf numFmtId="165" fontId="16" fillId="0" borderId="1" xfId="0" applyNumberFormat="1" applyFont="1" applyFill="1" applyBorder="1" applyAlignment="1">
      <alignment vertical="center"/>
    </xf>
    <xf numFmtId="165" fontId="11" fillId="0" borderId="1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10" fillId="0" borderId="0" xfId="2" applyFont="1" applyAlignment="1">
      <alignment vertical="center"/>
    </xf>
    <xf numFmtId="0" fontId="11" fillId="0" borderId="6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left" vertical="center" wrapText="1"/>
    </xf>
    <xf numFmtId="0" fontId="11" fillId="0" borderId="23" xfId="0" applyFont="1" applyFill="1" applyBorder="1" applyAlignment="1">
      <alignment vertical="center"/>
    </xf>
    <xf numFmtId="0" fontId="11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6" fillId="0" borderId="28" xfId="7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7" applyFont="1" applyFill="1" applyBorder="1" applyAlignment="1">
      <alignment horizontal="center" vertical="center"/>
    </xf>
    <xf numFmtId="0" fontId="16" fillId="0" borderId="29" xfId="7" applyFont="1" applyFill="1" applyBorder="1" applyAlignment="1">
      <alignment horizontal="center" vertic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1" fillId="0" borderId="1" xfId="0" applyNumberFormat="1" applyFont="1" applyFill="1" applyBorder="1" applyAlignment="1">
      <alignment horizontal="center" vertical="center" wrapText="1"/>
    </xf>
    <xf numFmtId="164" fontId="11" fillId="0" borderId="1" xfId="2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41" fontId="11" fillId="0" borderId="1" xfId="2" quotePrefix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10" fillId="0" borderId="0" xfId="6" applyFont="1" applyFill="1"/>
    <xf numFmtId="0" fontId="16" fillId="0" borderId="28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left" vertical="center" wrapText="1"/>
    </xf>
    <xf numFmtId="0" fontId="20" fillId="0" borderId="7" xfId="0" applyFont="1" applyFill="1" applyBorder="1" applyAlignment="1">
      <alignment horizontal="center" vertical="center"/>
    </xf>
    <xf numFmtId="0" fontId="11" fillId="0" borderId="29" xfId="6" applyFont="1" applyFill="1" applyBorder="1" applyAlignment="1">
      <alignment horizontal="center" vertical="center" wrapText="1"/>
    </xf>
    <xf numFmtId="0" fontId="11" fillId="0" borderId="23" xfId="6" applyFont="1" applyFill="1" applyBorder="1" applyAlignment="1">
      <alignment horizontal="center" vertical="center" wrapText="1"/>
    </xf>
    <xf numFmtId="0" fontId="11" fillId="0" borderId="24" xfId="6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center" wrapText="1"/>
    </xf>
    <xf numFmtId="0" fontId="11" fillId="0" borderId="23" xfId="0" applyFont="1" applyFill="1" applyBorder="1" applyAlignment="1">
      <alignment horizontal="left" vertical="center"/>
    </xf>
    <xf numFmtId="164" fontId="11" fillId="0" borderId="23" xfId="2" applyNumberFormat="1" applyFont="1" applyFill="1" applyBorder="1" applyAlignment="1">
      <alignment horizontal="right" vertical="center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vertical="center" wrapText="1"/>
    </xf>
    <xf numFmtId="0" fontId="11" fillId="0" borderId="23" xfId="0" applyFont="1" applyFill="1" applyBorder="1" applyAlignment="1">
      <alignment horizontal="center" vertical="center" wrapText="1"/>
    </xf>
    <xf numFmtId="164" fontId="11" fillId="0" borderId="23" xfId="0" applyNumberFormat="1" applyFont="1" applyFill="1" applyBorder="1" applyAlignment="1">
      <alignment horizontal="right" vertical="center" wrapText="1"/>
    </xf>
    <xf numFmtId="43" fontId="11" fillId="0" borderId="7" xfId="0" applyNumberFormat="1" applyFont="1" applyFill="1" applyBorder="1" applyAlignment="1">
      <alignment horizontal="right" vertical="center" wrapText="1"/>
    </xf>
    <xf numFmtId="0" fontId="11" fillId="0" borderId="23" xfId="0" applyNumberFormat="1" applyFont="1" applyFill="1" applyBorder="1" applyAlignment="1">
      <alignment horizontal="center" vertical="center" wrapText="1"/>
    </xf>
    <xf numFmtId="43" fontId="11" fillId="0" borderId="23" xfId="0" applyNumberFormat="1" applyFont="1" applyFill="1" applyBorder="1" applyAlignment="1">
      <alignment horizontal="right" vertical="center" wrapText="1"/>
    </xf>
    <xf numFmtId="41" fontId="11" fillId="0" borderId="7" xfId="2" applyFont="1" applyFill="1" applyBorder="1" applyAlignment="1">
      <alignment vertical="center" wrapText="1"/>
    </xf>
    <xf numFmtId="0" fontId="10" fillId="0" borderId="7" xfId="4" applyFont="1" applyFill="1" applyBorder="1" applyAlignment="1">
      <alignment horizontal="center" vertical="center"/>
    </xf>
    <xf numFmtId="164" fontId="11" fillId="0" borderId="7" xfId="2" applyNumberFormat="1" applyFont="1" applyFill="1" applyBorder="1" applyAlignment="1">
      <alignment vertical="center"/>
    </xf>
    <xf numFmtId="41" fontId="11" fillId="0" borderId="23" xfId="2" applyFont="1" applyFill="1" applyBorder="1" applyAlignment="1">
      <alignment vertical="center" wrapText="1"/>
    </xf>
    <xf numFmtId="0" fontId="10" fillId="0" borderId="23" xfId="4" applyFont="1" applyFill="1" applyBorder="1" applyAlignment="1">
      <alignment horizontal="center" vertical="center"/>
    </xf>
    <xf numFmtId="164" fontId="11" fillId="0" borderId="23" xfId="2" applyNumberFormat="1" applyFont="1" applyFill="1" applyBorder="1" applyAlignment="1">
      <alignment vertical="center"/>
    </xf>
    <xf numFmtId="165" fontId="11" fillId="0" borderId="7" xfId="2" applyNumberFormat="1" applyFont="1" applyFill="1" applyBorder="1" applyAlignment="1">
      <alignment horizontal="right" vertical="center" wrapText="1"/>
    </xf>
    <xf numFmtId="165" fontId="11" fillId="0" borderId="23" xfId="2" applyNumberFormat="1" applyFont="1" applyFill="1" applyBorder="1" applyAlignment="1">
      <alignment horizontal="right" vertical="center" wrapText="1"/>
    </xf>
    <xf numFmtId="0" fontId="11" fillId="0" borderId="29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1" fillId="0" borderId="0" xfId="0" applyFont="1"/>
    <xf numFmtId="41" fontId="10" fillId="0" borderId="0" xfId="2" applyFont="1" applyFill="1"/>
    <xf numFmtId="39" fontId="20" fillId="0" borderId="0" xfId="0" applyNumberFormat="1" applyFont="1" applyFill="1" applyAlignment="1"/>
    <xf numFmtId="166" fontId="20" fillId="0" borderId="0" xfId="0" applyNumberFormat="1" applyFont="1" applyFill="1" applyAlignment="1">
      <alignment horizontal="center"/>
    </xf>
    <xf numFmtId="0" fontId="10" fillId="0" borderId="0" xfId="6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5" xfId="0" quotePrefix="1" applyFont="1" applyBorder="1" applyAlignment="1">
      <alignment horizontal="center"/>
    </xf>
    <xf numFmtId="1" fontId="16" fillId="0" borderId="5" xfId="8" applyNumberFormat="1" applyFont="1" applyBorder="1" applyAlignment="1">
      <alignment horizontal="center" vertical="center"/>
    </xf>
    <xf numFmtId="43" fontId="16" fillId="0" borderId="5" xfId="8" applyFont="1" applyBorder="1"/>
    <xf numFmtId="0" fontId="16" fillId="0" borderId="5" xfId="0" applyFont="1" applyBorder="1"/>
    <xf numFmtId="0" fontId="12" fillId="0" borderId="0" xfId="0" applyFont="1"/>
    <xf numFmtId="0" fontId="11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/>
    <xf numFmtId="167" fontId="11" fillId="0" borderId="5" xfId="8" applyNumberFormat="1" applyFont="1" applyBorder="1"/>
    <xf numFmtId="43" fontId="11" fillId="0" borderId="5" xfId="8" applyFont="1" applyBorder="1"/>
    <xf numFmtId="0" fontId="11" fillId="0" borderId="5" xfId="0" applyFont="1" applyBorder="1"/>
    <xf numFmtId="0" fontId="11" fillId="0" borderId="5" xfId="0" quotePrefix="1" applyFont="1" applyBorder="1" applyAlignment="1">
      <alignment horizontal="center"/>
    </xf>
    <xf numFmtId="0" fontId="11" fillId="0" borderId="4" xfId="0" quotePrefix="1" applyFont="1" applyBorder="1" applyAlignment="1">
      <alignment horizontal="center"/>
    </xf>
    <xf numFmtId="0" fontId="11" fillId="0" borderId="3" xfId="0" quotePrefix="1" applyFont="1" applyBorder="1"/>
    <xf numFmtId="1" fontId="11" fillId="0" borderId="5" xfId="8" applyNumberFormat="1" applyFont="1" applyBorder="1" applyAlignment="1">
      <alignment horizontal="center" vertical="center"/>
    </xf>
    <xf numFmtId="168" fontId="11" fillId="0" borderId="5" xfId="9" applyNumberFormat="1" applyFont="1" applyBorder="1"/>
    <xf numFmtId="43" fontId="0" fillId="0" borderId="0" xfId="0" applyNumberFormat="1"/>
    <xf numFmtId="0" fontId="11" fillId="0" borderId="14" xfId="0" applyFont="1" applyBorder="1" applyAlignment="1">
      <alignment horizontal="center"/>
    </xf>
    <xf numFmtId="0" fontId="11" fillId="0" borderId="16" xfId="0" applyFont="1" applyBorder="1"/>
    <xf numFmtId="1" fontId="11" fillId="0" borderId="7" xfId="0" applyNumberFormat="1" applyFont="1" applyBorder="1" applyAlignment="1">
      <alignment horizontal="center" vertical="center"/>
    </xf>
    <xf numFmtId="43" fontId="11" fillId="0" borderId="7" xfId="8" applyFont="1" applyBorder="1"/>
    <xf numFmtId="1" fontId="16" fillId="0" borderId="1" xfId="0" applyNumberFormat="1" applyFont="1" applyBorder="1" applyAlignment="1">
      <alignment horizontal="center" vertical="center"/>
    </xf>
    <xf numFmtId="43" fontId="16" fillId="0" borderId="1" xfId="8" applyFont="1" applyBorder="1"/>
    <xf numFmtId="0" fontId="16" fillId="0" borderId="1" xfId="0" applyFont="1" applyBorder="1"/>
    <xf numFmtId="165" fontId="0" fillId="0" borderId="0" xfId="2" applyNumberFormat="1" applyFont="1"/>
    <xf numFmtId="0" fontId="24" fillId="0" borderId="0" xfId="0" applyFont="1" applyAlignment="1">
      <alignment horizontal="center"/>
    </xf>
    <xf numFmtId="0" fontId="11" fillId="6" borderId="0" xfId="10" applyFont="1" applyFill="1" applyAlignment="1"/>
    <xf numFmtId="0" fontId="21" fillId="0" borderId="0" xfId="10" applyFont="1" applyFill="1" applyAlignment="1"/>
    <xf numFmtId="0" fontId="11" fillId="0" borderId="0" xfId="0" applyFont="1" applyAlignment="1"/>
    <xf numFmtId="0" fontId="16" fillId="6" borderId="0" xfId="10" applyFont="1" applyFill="1" applyAlignment="1"/>
    <xf numFmtId="0" fontId="10" fillId="0" borderId="0" xfId="10" applyAlignment="1"/>
    <xf numFmtId="0" fontId="24" fillId="0" borderId="0" xfId="0" applyFont="1"/>
    <xf numFmtId="0" fontId="12" fillId="0" borderId="0" xfId="10" applyFont="1" applyAlignment="1"/>
    <xf numFmtId="0" fontId="16" fillId="6" borderId="0" xfId="0" applyFont="1" applyFill="1"/>
    <xf numFmtId="0" fontId="10" fillId="0" borderId="0" xfId="10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0" fillId="0" borderId="0" xfId="10"/>
    <xf numFmtId="0" fontId="16" fillId="6" borderId="0" xfId="10" applyFont="1" applyFill="1"/>
    <xf numFmtId="0" fontId="24" fillId="0" borderId="0" xfId="10" applyFont="1" applyFill="1" applyAlignment="1"/>
    <xf numFmtId="0" fontId="16" fillId="6" borderId="0" xfId="0" applyFont="1" applyFill="1" applyAlignment="1">
      <alignment horizontal="center"/>
    </xf>
    <xf numFmtId="0" fontId="24" fillId="0" borderId="0" xfId="0" applyFont="1" applyFill="1"/>
    <xf numFmtId="0" fontId="24" fillId="0" borderId="0" xfId="10" applyFont="1" applyFill="1"/>
    <xf numFmtId="0" fontId="15" fillId="0" borderId="0" xfId="0" applyFont="1" applyAlignment="1"/>
    <xf numFmtId="0" fontId="25" fillId="0" borderId="0" xfId="10" applyFont="1" applyFill="1" applyAlignment="1"/>
    <xf numFmtId="0" fontId="23" fillId="0" borderId="0" xfId="10" applyFont="1" applyAlignment="1"/>
    <xf numFmtId="0" fontId="15" fillId="0" borderId="0" xfId="10" applyFont="1" applyAlignment="1"/>
    <xf numFmtId="0" fontId="0" fillId="0" borderId="0" xfId="0" applyBorder="1" applyAlignment="1">
      <alignment horizontal="center"/>
    </xf>
    <xf numFmtId="0" fontId="11" fillId="0" borderId="0" xfId="10" applyFont="1" applyAlignment="1"/>
    <xf numFmtId="0" fontId="10" fillId="0" borderId="0" xfId="6" applyFont="1" applyFill="1" applyAlignment="1">
      <alignment horizontal="center"/>
    </xf>
    <xf numFmtId="0" fontId="16" fillId="0" borderId="1" xfId="6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22" fillId="0" borderId="0" xfId="0" applyFont="1" applyFill="1" applyAlignment="1"/>
    <xf numFmtId="41" fontId="0" fillId="0" borderId="0" xfId="2" applyFont="1" applyAlignment="1">
      <alignment vertical="center"/>
    </xf>
    <xf numFmtId="165" fontId="17" fillId="0" borderId="0" xfId="2" applyNumberFormat="1" applyFont="1" applyAlignment="1"/>
    <xf numFmtId="165" fontId="0" fillId="0" borderId="0" xfId="2" applyNumberFormat="1" applyFont="1" applyAlignment="1">
      <alignment wrapText="1"/>
    </xf>
    <xf numFmtId="165" fontId="0" fillId="0" borderId="0" xfId="2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quotePrefix="1" applyNumberFormat="1" applyAlignment="1">
      <alignment horizontal="center" vertical="center"/>
    </xf>
    <xf numFmtId="0" fontId="28" fillId="0" borderId="0" xfId="0" applyFont="1"/>
    <xf numFmtId="0" fontId="28" fillId="0" borderId="0" xfId="0" applyFont="1" applyFill="1"/>
    <xf numFmtId="0" fontId="28" fillId="0" borderId="0" xfId="0" applyFont="1" applyFill="1" applyAlignment="1">
      <alignment horizontal="center"/>
    </xf>
    <xf numFmtId="0" fontId="28" fillId="0" borderId="0" xfId="0" applyFont="1" applyAlignment="1">
      <alignment vertical="center"/>
    </xf>
    <xf numFmtId="0" fontId="28" fillId="14" borderId="0" xfId="0" applyFont="1" applyFill="1"/>
    <xf numFmtId="165" fontId="28" fillId="14" borderId="0" xfId="2" applyNumberFormat="1" applyFont="1" applyFill="1"/>
    <xf numFmtId="165" fontId="28" fillId="0" borderId="0" xfId="2" applyNumberFormat="1" applyFont="1" applyAlignment="1">
      <alignment horizontal="center" vertical="center"/>
    </xf>
    <xf numFmtId="0" fontId="28" fillId="0" borderId="0" xfId="6" applyFont="1" applyAlignment="1"/>
    <xf numFmtId="0" fontId="28" fillId="0" borderId="0" xfId="6" applyFont="1"/>
    <xf numFmtId="0" fontId="30" fillId="0" borderId="0" xfId="6" applyFont="1" applyAlignment="1"/>
    <xf numFmtId="0" fontId="29" fillId="0" borderId="0" xfId="6" applyFont="1" applyAlignment="1"/>
    <xf numFmtId="0" fontId="29" fillId="0" borderId="0" xfId="6" applyFont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0" fontId="28" fillId="0" borderId="0" xfId="0" applyFont="1"/>
    <xf numFmtId="0" fontId="28" fillId="0" borderId="0" xfId="0" applyFont="1"/>
    <xf numFmtId="0" fontId="30" fillId="0" borderId="0" xfId="6" applyFont="1" applyAlignment="1">
      <alignment horizontal="center"/>
    </xf>
    <xf numFmtId="0" fontId="28" fillId="0" borderId="0" xfId="6" applyFont="1" applyAlignment="1">
      <alignment horizontal="center"/>
    </xf>
    <xf numFmtId="0" fontId="32" fillId="0" borderId="0" xfId="0" applyFont="1"/>
    <xf numFmtId="0" fontId="33" fillId="0" borderId="0" xfId="0" applyFont="1" applyAlignment="1"/>
    <xf numFmtId="0" fontId="34" fillId="0" borderId="0" xfId="0" applyFont="1" applyAlignment="1"/>
    <xf numFmtId="0" fontId="34" fillId="0" borderId="0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wrapText="1"/>
    </xf>
    <xf numFmtId="0" fontId="34" fillId="6" borderId="1" xfId="0" applyFont="1" applyFill="1" applyBorder="1" applyAlignment="1">
      <alignment vertical="center" wrapText="1"/>
    </xf>
    <xf numFmtId="0" fontId="34" fillId="6" borderId="1" xfId="0" applyFont="1" applyFill="1" applyBorder="1" applyAlignment="1">
      <alignment horizontal="center" vertical="center"/>
    </xf>
    <xf numFmtId="0" fontId="32" fillId="6" borderId="1" xfId="0" applyFont="1" applyFill="1" applyBorder="1"/>
    <xf numFmtId="0" fontId="32" fillId="6" borderId="1" xfId="0" applyFont="1" applyFill="1" applyBorder="1" applyAlignment="1">
      <alignment vertical="center" wrapText="1"/>
    </xf>
    <xf numFmtId="0" fontId="32" fillId="0" borderId="23" xfId="0" applyFont="1" applyBorder="1"/>
    <xf numFmtId="0" fontId="32" fillId="0" borderId="0" xfId="6" applyFont="1" applyAlignment="1"/>
    <xf numFmtId="0" fontId="32" fillId="0" borderId="0" xfId="6" applyFont="1" applyAlignment="1">
      <alignment horizontal="center"/>
    </xf>
    <xf numFmtId="0" fontId="32" fillId="0" borderId="0" xfId="6" applyFont="1"/>
    <xf numFmtId="0" fontId="35" fillId="0" borderId="0" xfId="6" applyFont="1" applyAlignment="1"/>
    <xf numFmtId="0" fontId="32" fillId="0" borderId="0" xfId="6" applyFont="1" applyAlignment="1">
      <alignment vertical="center"/>
    </xf>
    <xf numFmtId="0" fontId="32" fillId="0" borderId="0" xfId="6" applyFont="1" applyAlignment="1">
      <alignment horizontal="center" vertical="center"/>
    </xf>
    <xf numFmtId="0" fontId="35" fillId="0" borderId="0" xfId="6" applyFont="1" applyAlignment="1">
      <alignment vertical="center"/>
    </xf>
    <xf numFmtId="0" fontId="35" fillId="0" borderId="0" xfId="6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6" applyFont="1" applyAlignment="1">
      <alignment vertical="center"/>
    </xf>
    <xf numFmtId="0" fontId="34" fillId="0" borderId="0" xfId="6" applyFont="1" applyAlignment="1">
      <alignment horizontal="center" vertical="center"/>
    </xf>
    <xf numFmtId="0" fontId="34" fillId="0" borderId="0" xfId="0" applyFont="1"/>
    <xf numFmtId="0" fontId="34" fillId="6" borderId="33" xfId="0" applyFont="1" applyFill="1" applyBorder="1" applyAlignment="1">
      <alignment horizontal="left" vertical="center"/>
    </xf>
    <xf numFmtId="0" fontId="32" fillId="6" borderId="34" xfId="0" applyFont="1" applyFill="1" applyBorder="1"/>
    <xf numFmtId="0" fontId="32" fillId="6" borderId="34" xfId="0" applyFont="1" applyFill="1" applyBorder="1" applyAlignment="1">
      <alignment horizontal="center" vertical="center"/>
    </xf>
    <xf numFmtId="0" fontId="32" fillId="0" borderId="35" xfId="0" applyFont="1" applyBorder="1" applyAlignment="1">
      <alignment horizontal="left" vertical="center"/>
    </xf>
    <xf numFmtId="0" fontId="32" fillId="0" borderId="36" xfId="0" applyFont="1" applyBorder="1"/>
    <xf numFmtId="0" fontId="34" fillId="0" borderId="23" xfId="6" applyFont="1" applyBorder="1" applyAlignment="1">
      <alignment horizontal="center" vertical="center" wrapText="1"/>
    </xf>
    <xf numFmtId="0" fontId="34" fillId="0" borderId="23" xfId="6" applyFont="1" applyBorder="1" applyAlignment="1">
      <alignment horizontal="center" vertical="center"/>
    </xf>
    <xf numFmtId="0" fontId="34" fillId="6" borderId="37" xfId="0" applyFont="1" applyFill="1" applyBorder="1" applyAlignment="1">
      <alignment horizontal="left" vertical="center"/>
    </xf>
    <xf numFmtId="0" fontId="34" fillId="6" borderId="7" xfId="0" applyFont="1" applyFill="1" applyBorder="1" applyAlignment="1">
      <alignment vertical="center" wrapText="1"/>
    </xf>
    <xf numFmtId="0" fontId="34" fillId="6" borderId="7" xfId="0" applyFont="1" applyFill="1" applyBorder="1" applyAlignment="1">
      <alignment horizontal="center" vertical="center"/>
    </xf>
    <xf numFmtId="0" fontId="32" fillId="6" borderId="7" xfId="0" applyFont="1" applyFill="1" applyBorder="1"/>
    <xf numFmtId="0" fontId="32" fillId="6" borderId="38" xfId="0" applyFont="1" applyFill="1" applyBorder="1"/>
    <xf numFmtId="0" fontId="34" fillId="0" borderId="39" xfId="7" applyFont="1" applyBorder="1" applyAlignment="1">
      <alignment horizontal="center" vertical="center"/>
    </xf>
    <xf numFmtId="0" fontId="34" fillId="0" borderId="40" xfId="7" applyFont="1" applyBorder="1" applyAlignment="1">
      <alignment horizontal="center" vertical="center"/>
    </xf>
    <xf numFmtId="0" fontId="34" fillId="0" borderId="40" xfId="0" applyFont="1" applyBorder="1" applyAlignment="1">
      <alignment horizontal="center" vertical="center"/>
    </xf>
    <xf numFmtId="0" fontId="34" fillId="0" borderId="41" xfId="7" applyFont="1" applyBorder="1" applyAlignment="1">
      <alignment horizontal="center" vertical="center"/>
    </xf>
    <xf numFmtId="0" fontId="34" fillId="6" borderId="34" xfId="0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3" fillId="0" borderId="0" xfId="0" applyFont="1" applyAlignment="1">
      <alignment vertical="center"/>
    </xf>
    <xf numFmtId="164" fontId="34" fillId="6" borderId="1" xfId="0" applyNumberFormat="1" applyFont="1" applyFill="1" applyBorder="1" applyAlignment="1">
      <alignment vertical="center"/>
    </xf>
    <xf numFmtId="41" fontId="32" fillId="6" borderId="1" xfId="2" applyFont="1" applyFill="1" applyBorder="1" applyAlignment="1">
      <alignment horizontal="left" vertical="center" wrapText="1"/>
    </xf>
    <xf numFmtId="0" fontId="32" fillId="6" borderId="1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/>
    <xf numFmtId="0" fontId="37" fillId="6" borderId="1" xfId="0" applyFont="1" applyFill="1" applyBorder="1" applyAlignment="1"/>
    <xf numFmtId="164" fontId="38" fillId="6" borderId="1" xfId="2" applyNumberFormat="1" applyFont="1" applyFill="1" applyBorder="1" applyAlignment="1">
      <alignment horizontal="right" vertical="center" wrapText="1"/>
    </xf>
    <xf numFmtId="4" fontId="34" fillId="6" borderId="1" xfId="0" applyNumberFormat="1" applyFont="1" applyFill="1" applyBorder="1" applyAlignment="1">
      <alignment vertical="center" wrapText="1"/>
    </xf>
    <xf numFmtId="0" fontId="34" fillId="0" borderId="0" xfId="0" applyFont="1" applyAlignment="1">
      <alignment horizontal="center" vertical="center"/>
    </xf>
    <xf numFmtId="0" fontId="32" fillId="6" borderId="34" xfId="0" applyFont="1" applyFill="1" applyBorder="1" applyAlignment="1">
      <alignment vertical="center" wrapText="1"/>
    </xf>
    <xf numFmtId="0" fontId="32" fillId="6" borderId="34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41" fontId="34" fillId="6" borderId="1" xfId="2" applyFont="1" applyFill="1" applyBorder="1" applyAlignment="1">
      <alignment vertical="center"/>
    </xf>
    <xf numFmtId="0" fontId="32" fillId="0" borderId="34" xfId="0" applyFont="1" applyBorder="1"/>
    <xf numFmtId="0" fontId="34" fillId="6" borderId="1" xfId="0" applyFont="1" applyFill="1" applyBorder="1" applyAlignment="1">
      <alignment horizontal="center" vertical="center" wrapText="1"/>
    </xf>
    <xf numFmtId="0" fontId="32" fillId="0" borderId="23" xfId="0" applyFont="1" applyBorder="1" applyAlignment="1">
      <alignment vertical="center"/>
    </xf>
    <xf numFmtId="0" fontId="34" fillId="0" borderId="0" xfId="0" applyFont="1" applyAlignment="1">
      <alignment horizontal="center"/>
    </xf>
    <xf numFmtId="0" fontId="32" fillId="6" borderId="1" xfId="0" applyFont="1" applyFill="1" applyBorder="1" applyAlignment="1">
      <alignment vertical="center"/>
    </xf>
    <xf numFmtId="0" fontId="34" fillId="6" borderId="1" xfId="0" applyFont="1" applyFill="1" applyBorder="1" applyAlignment="1">
      <alignment vertical="center"/>
    </xf>
    <xf numFmtId="0" fontId="32" fillId="6" borderId="34" xfId="0" applyFont="1" applyFill="1" applyBorder="1" applyAlignment="1">
      <alignment vertical="center"/>
    </xf>
    <xf numFmtId="0" fontId="32" fillId="6" borderId="1" xfId="0" applyFont="1" applyFill="1" applyBorder="1" applyAlignment="1">
      <alignment horizontal="center" vertical="center"/>
    </xf>
    <xf numFmtId="0" fontId="32" fillId="6" borderId="33" xfId="0" applyFont="1" applyFill="1" applyBorder="1" applyAlignment="1">
      <alignment horizontal="left" vertical="center"/>
    </xf>
    <xf numFmtId="0" fontId="32" fillId="0" borderId="36" xfId="0" applyFont="1" applyBorder="1" applyAlignment="1">
      <alignment vertical="center"/>
    </xf>
    <xf numFmtId="0" fontId="32" fillId="6" borderId="7" xfId="0" applyFont="1" applyFill="1" applyBorder="1" applyAlignment="1">
      <alignment vertical="center"/>
    </xf>
    <xf numFmtId="0" fontId="32" fillId="6" borderId="38" xfId="0" applyFont="1" applyFill="1" applyBorder="1" applyAlignment="1">
      <alignment vertical="center"/>
    </xf>
    <xf numFmtId="165" fontId="32" fillId="0" borderId="0" xfId="2" applyNumberFormat="1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32" fillId="0" borderId="1" xfId="0" applyFont="1" applyBorder="1" applyAlignment="1">
      <alignment vertical="center"/>
    </xf>
    <xf numFmtId="165" fontId="34" fillId="0" borderId="0" xfId="2" applyNumberFormat="1" applyFont="1" applyAlignment="1">
      <alignment horizontal="center" vertical="center"/>
    </xf>
    <xf numFmtId="0" fontId="32" fillId="9" borderId="1" xfId="0" applyFont="1" applyFill="1" applyBorder="1" applyAlignment="1">
      <alignment vertical="center"/>
    </xf>
    <xf numFmtId="0" fontId="32" fillId="9" borderId="1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vertical="center" wrapText="1"/>
    </xf>
    <xf numFmtId="164" fontId="32" fillId="9" borderId="1" xfId="0" applyNumberFormat="1" applyFont="1" applyFill="1" applyBorder="1" applyAlignment="1">
      <alignment vertical="center"/>
    </xf>
    <xf numFmtId="41" fontId="32" fillId="14" borderId="0" xfId="11" quotePrefix="1" applyFont="1" applyFill="1" applyAlignment="1">
      <alignment vertical="center"/>
    </xf>
    <xf numFmtId="165" fontId="32" fillId="14" borderId="0" xfId="2" quotePrefix="1" applyNumberFormat="1" applyFont="1" applyFill="1" applyAlignment="1">
      <alignment vertical="center"/>
    </xf>
    <xf numFmtId="0" fontId="32" fillId="6" borderId="1" xfId="0" applyFont="1" applyFill="1" applyBorder="1" applyAlignment="1">
      <alignment horizontal="left" vertical="center" wrapText="1"/>
    </xf>
    <xf numFmtId="165" fontId="32" fillId="6" borderId="1" xfId="2" applyNumberFormat="1" applyFont="1" applyFill="1" applyBorder="1" applyAlignment="1">
      <alignment horizontal="left" vertical="center" wrapText="1"/>
    </xf>
    <xf numFmtId="0" fontId="32" fillId="0" borderId="23" xfId="0" applyFont="1" applyBorder="1" applyAlignment="1">
      <alignment horizontal="center" vertical="center"/>
    </xf>
    <xf numFmtId="0" fontId="34" fillId="6" borderId="34" xfId="0" applyFont="1" applyFill="1" applyBorder="1" applyAlignment="1">
      <alignment vertical="center"/>
    </xf>
    <xf numFmtId="0" fontId="32" fillId="6" borderId="33" xfId="0" applyFont="1" applyFill="1" applyBorder="1" applyAlignment="1">
      <alignment horizontal="center" vertical="center"/>
    </xf>
    <xf numFmtId="0" fontId="32" fillId="6" borderId="34" xfId="0" applyFont="1" applyFill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/>
    </xf>
    <xf numFmtId="0" fontId="32" fillId="0" borderId="7" xfId="0" applyFont="1" applyBorder="1" applyAlignment="1">
      <alignment vertical="center"/>
    </xf>
    <xf numFmtId="0" fontId="32" fillId="0" borderId="38" xfId="0" applyFont="1" applyBorder="1" applyAlignment="1">
      <alignment vertical="center"/>
    </xf>
    <xf numFmtId="0" fontId="32" fillId="14" borderId="0" xfId="0" applyFont="1" applyFill="1"/>
    <xf numFmtId="165" fontId="32" fillId="14" borderId="0" xfId="2" applyNumberFormat="1" applyFont="1" applyFill="1"/>
    <xf numFmtId="0" fontId="32" fillId="0" borderId="0" xfId="0" applyFont="1" applyFill="1" applyAlignment="1">
      <alignment horizontal="center" vertical="center"/>
    </xf>
    <xf numFmtId="0" fontId="32" fillId="0" borderId="0" xfId="0" applyFont="1" applyFill="1"/>
    <xf numFmtId="0" fontId="32" fillId="0" borderId="0" xfId="0" applyFont="1" applyFill="1" applyAlignment="1">
      <alignment horizontal="center" wrapText="1"/>
    </xf>
    <xf numFmtId="0" fontId="32" fillId="0" borderId="0" xfId="0" applyFont="1" applyFill="1" applyAlignment="1">
      <alignment horizontal="center"/>
    </xf>
    <xf numFmtId="165" fontId="32" fillId="14" borderId="0" xfId="2" applyNumberFormat="1" applyFont="1" applyFill="1" applyAlignment="1">
      <alignment vertical="center"/>
    </xf>
    <xf numFmtId="0" fontId="32" fillId="0" borderId="0" xfId="6" applyFont="1" applyFill="1" applyAlignment="1"/>
    <xf numFmtId="0" fontId="34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wrapText="1"/>
    </xf>
    <xf numFmtId="166" fontId="34" fillId="0" borderId="0" xfId="0" applyNumberFormat="1" applyFont="1" applyFill="1" applyAlignment="1">
      <alignment horizontal="center"/>
    </xf>
    <xf numFmtId="0" fontId="34" fillId="0" borderId="0" xfId="0" applyFont="1" applyFill="1" applyAlignment="1"/>
    <xf numFmtId="0" fontId="34" fillId="0" borderId="0" xfId="0" applyFont="1" applyFill="1" applyAlignment="1">
      <alignment wrapText="1"/>
    </xf>
    <xf numFmtId="39" fontId="34" fillId="0" borderId="0" xfId="0" applyNumberFormat="1" applyFont="1" applyFill="1" applyAlignment="1"/>
    <xf numFmtId="0" fontId="34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horizontal="center" vertical="center" wrapText="1"/>
    </xf>
    <xf numFmtId="0" fontId="32" fillId="14" borderId="0" xfId="0" applyFont="1" applyFill="1" applyAlignment="1">
      <alignment vertical="center"/>
    </xf>
    <xf numFmtId="0" fontId="34" fillId="0" borderId="1" xfId="0" applyFont="1" applyFill="1" applyBorder="1" applyAlignment="1">
      <alignment horizontal="left" vertical="center"/>
    </xf>
    <xf numFmtId="0" fontId="34" fillId="0" borderId="1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1" xfId="6" applyFont="1" applyFill="1" applyBorder="1" applyAlignment="1">
      <alignment horizontal="center" vertical="center" wrapText="1"/>
    </xf>
    <xf numFmtId="0" fontId="34" fillId="0" borderId="1" xfId="6" applyFont="1" applyFill="1" applyBorder="1" applyAlignment="1">
      <alignment vertical="center" wrapText="1"/>
    </xf>
    <xf numFmtId="164" fontId="34" fillId="0" borderId="1" xfId="0" applyNumberFormat="1" applyFont="1" applyFill="1" applyBorder="1" applyAlignment="1">
      <alignment vertical="center"/>
    </xf>
    <xf numFmtId="41" fontId="34" fillId="0" borderId="0" xfId="2" applyFont="1" applyAlignment="1">
      <alignment vertical="center"/>
    </xf>
    <xf numFmtId="0" fontId="34" fillId="14" borderId="0" xfId="0" applyFont="1" applyFill="1" applyAlignment="1">
      <alignment vertical="center"/>
    </xf>
    <xf numFmtId="165" fontId="34" fillId="14" borderId="0" xfId="2" applyNumberFormat="1" applyFont="1" applyFill="1" applyAlignment="1">
      <alignment vertical="center"/>
    </xf>
    <xf numFmtId="41" fontId="34" fillId="0" borderId="1" xfId="2" applyFont="1" applyFill="1" applyBorder="1" applyAlignment="1">
      <alignment vertical="center"/>
    </xf>
    <xf numFmtId="41" fontId="32" fillId="0" borderId="0" xfId="2" applyFont="1" applyAlignment="1">
      <alignment vertical="center"/>
    </xf>
    <xf numFmtId="0" fontId="32" fillId="0" borderId="1" xfId="6" applyFont="1" applyFill="1" applyBorder="1" applyAlignment="1">
      <alignment horizontal="center" vertical="center" wrapText="1"/>
    </xf>
    <xf numFmtId="0" fontId="32" fillId="0" borderId="1" xfId="6" applyFont="1" applyFill="1" applyBorder="1" applyAlignment="1">
      <alignment vertical="center" wrapText="1"/>
    </xf>
    <xf numFmtId="0" fontId="32" fillId="0" borderId="1" xfId="0" applyFont="1" applyFill="1" applyBorder="1" applyAlignment="1">
      <alignment horizontal="left" vertical="center"/>
    </xf>
    <xf numFmtId="164" fontId="32" fillId="0" borderId="1" xfId="2" applyNumberFormat="1" applyFont="1" applyFill="1" applyBorder="1" applyAlignment="1">
      <alignment horizontal="right" vertical="center"/>
    </xf>
    <xf numFmtId="41" fontId="32" fillId="15" borderId="0" xfId="2" applyFont="1" applyFill="1" applyAlignment="1">
      <alignment vertical="center"/>
    </xf>
    <xf numFmtId="0" fontId="32" fillId="15" borderId="0" xfId="0" applyFont="1" applyFill="1" applyAlignment="1">
      <alignment vertical="center"/>
    </xf>
    <xf numFmtId="165" fontId="32" fillId="15" borderId="0" xfId="2" applyNumberFormat="1" applyFont="1" applyFill="1" applyAlignment="1">
      <alignment vertical="center"/>
    </xf>
    <xf numFmtId="41" fontId="32" fillId="15" borderId="0" xfId="11" quotePrefix="1" applyFont="1" applyFill="1" applyAlignment="1">
      <alignment vertical="center"/>
    </xf>
    <xf numFmtId="165" fontId="32" fillId="15" borderId="0" xfId="2" quotePrefix="1" applyNumberFormat="1" applyFont="1" applyFill="1" applyAlignment="1">
      <alignment vertical="center"/>
    </xf>
    <xf numFmtId="164" fontId="34" fillId="0" borderId="1" xfId="6" applyNumberFormat="1" applyFont="1" applyFill="1" applyBorder="1" applyAlignment="1">
      <alignment horizontal="right" vertical="center" wrapText="1"/>
    </xf>
    <xf numFmtId="165" fontId="34" fillId="0" borderId="1" xfId="2" applyNumberFormat="1" applyFont="1" applyFill="1" applyBorder="1" applyAlignment="1">
      <alignment horizontal="center" vertical="center" wrapText="1"/>
    </xf>
    <xf numFmtId="165" fontId="34" fillId="14" borderId="0" xfId="0" applyNumberFormat="1" applyFont="1" applyFill="1" applyAlignment="1">
      <alignment vertical="center"/>
    </xf>
    <xf numFmtId="41" fontId="32" fillId="0" borderId="1" xfId="2" applyFont="1" applyFill="1" applyBorder="1" applyAlignment="1">
      <alignment horizontal="left" vertical="center"/>
    </xf>
    <xf numFmtId="43" fontId="32" fillId="0" borderId="1" xfId="0" applyNumberFormat="1" applyFont="1" applyFill="1" applyBorder="1" applyAlignment="1">
      <alignment horizontal="right" vertical="center" wrapText="1"/>
    </xf>
    <xf numFmtId="41" fontId="32" fillId="0" borderId="1" xfId="2" applyFont="1" applyFill="1" applyBorder="1" applyAlignment="1">
      <alignment horizontal="left" vertical="center" wrapText="1"/>
    </xf>
    <xf numFmtId="0" fontId="32" fillId="0" borderId="1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Fill="1" applyBorder="1" applyAlignment="1">
      <alignment horizontal="right" vertical="center" wrapText="1"/>
    </xf>
    <xf numFmtId="0" fontId="32" fillId="0" borderId="1" xfId="0" applyFont="1" applyFill="1" applyBorder="1" applyAlignment="1">
      <alignment horizontal="left" vertical="center" wrapText="1"/>
    </xf>
    <xf numFmtId="164" fontId="32" fillId="0" borderId="1" xfId="2" applyNumberFormat="1" applyFont="1" applyFill="1" applyBorder="1" applyAlignment="1">
      <alignment horizontal="right" vertical="center" wrapText="1"/>
    </xf>
    <xf numFmtId="0" fontId="32" fillId="0" borderId="1" xfId="0" applyNumberFormat="1" applyFont="1" applyFill="1" applyBorder="1" applyAlignment="1">
      <alignment horizontal="left" vertical="center" wrapText="1"/>
    </xf>
    <xf numFmtId="43" fontId="32" fillId="0" borderId="1" xfId="0" applyNumberFormat="1" applyFont="1" applyFill="1" applyBorder="1" applyAlignment="1">
      <alignment horizontal="right" vertical="center"/>
    </xf>
    <xf numFmtId="0" fontId="32" fillId="0" borderId="1" xfId="0" quotePrefix="1" applyFont="1" applyFill="1" applyBorder="1" applyAlignment="1">
      <alignment horizontal="center" vertical="center" wrapText="1"/>
    </xf>
    <xf numFmtId="41" fontId="32" fillId="0" borderId="1" xfId="2" quotePrefix="1" applyFont="1" applyFill="1" applyBorder="1" applyAlignment="1">
      <alignment horizontal="left" vertical="center" wrapText="1"/>
    </xf>
    <xf numFmtId="4" fontId="32" fillId="0" borderId="1" xfId="0" applyNumberFormat="1" applyFont="1" applyFill="1" applyBorder="1" applyAlignment="1">
      <alignment horizontal="right" vertical="center" wrapText="1"/>
    </xf>
    <xf numFmtId="0" fontId="32" fillId="0" borderId="1" xfId="3" applyFont="1" applyFill="1" applyBorder="1" applyAlignment="1">
      <alignment horizontal="center" vertical="center"/>
    </xf>
    <xf numFmtId="164" fontId="32" fillId="0" borderId="1" xfId="2" applyNumberFormat="1" applyFont="1" applyFill="1" applyBorder="1" applyAlignment="1">
      <alignment vertical="center"/>
    </xf>
    <xf numFmtId="41" fontId="32" fillId="0" borderId="1" xfId="2" applyFont="1" applyFill="1" applyBorder="1" applyAlignment="1">
      <alignment vertical="center" wrapText="1"/>
    </xf>
    <xf numFmtId="0" fontId="32" fillId="0" borderId="1" xfId="4" applyFont="1" applyFill="1" applyBorder="1" applyAlignment="1">
      <alignment horizontal="center" vertical="center"/>
    </xf>
    <xf numFmtId="0" fontId="32" fillId="0" borderId="1" xfId="0" quotePrefix="1" applyFont="1" applyFill="1" applyBorder="1" applyAlignment="1">
      <alignment horizontal="center" vertical="center"/>
    </xf>
    <xf numFmtId="0" fontId="32" fillId="0" borderId="1" xfId="5" applyFont="1" applyFill="1" applyBorder="1" applyAlignment="1">
      <alignment horizontal="center" vertical="center"/>
    </xf>
    <xf numFmtId="0" fontId="32" fillId="0" borderId="1" xfId="5" applyFont="1" applyFill="1" applyBorder="1" applyAlignment="1">
      <alignment horizontal="center" vertical="center" wrapText="1"/>
    </xf>
    <xf numFmtId="165" fontId="32" fillId="0" borderId="1" xfId="2" applyNumberFormat="1" applyFont="1" applyFill="1" applyBorder="1" applyAlignment="1">
      <alignment horizontal="right" vertical="center" wrapText="1"/>
    </xf>
    <xf numFmtId="0" fontId="32" fillId="0" borderId="1" xfId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vertical="center" wrapText="1"/>
    </xf>
    <xf numFmtId="165" fontId="34" fillId="0" borderId="1" xfId="6" applyNumberFormat="1" applyFont="1" applyFill="1" applyBorder="1" applyAlignment="1">
      <alignment horizontal="center" vertical="center" wrapText="1"/>
    </xf>
    <xf numFmtId="165" fontId="34" fillId="0" borderId="1" xfId="0" applyNumberFormat="1" applyFont="1" applyFill="1" applyBorder="1" applyAlignment="1">
      <alignment vertical="center"/>
    </xf>
    <xf numFmtId="165" fontId="32" fillId="0" borderId="1" xfId="2" applyNumberFormat="1" applyFont="1" applyFill="1" applyBorder="1" applyAlignment="1">
      <alignment vertical="center"/>
    </xf>
    <xf numFmtId="0" fontId="32" fillId="0" borderId="23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vertical="center"/>
    </xf>
    <xf numFmtId="0" fontId="32" fillId="0" borderId="23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center" vertical="center" wrapText="1"/>
    </xf>
    <xf numFmtId="0" fontId="32" fillId="0" borderId="0" xfId="0" applyFont="1" applyFill="1" applyAlignment="1">
      <alignment vertical="center"/>
    </xf>
    <xf numFmtId="41" fontId="32" fillId="0" borderId="0" xfId="2" applyFont="1" applyFill="1" applyAlignment="1">
      <alignment vertical="center"/>
    </xf>
    <xf numFmtId="0" fontId="32" fillId="0" borderId="33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4" fillId="0" borderId="34" xfId="0" applyFont="1" applyFill="1" applyBorder="1" applyAlignment="1">
      <alignment horizontal="center" vertical="center"/>
    </xf>
    <xf numFmtId="0" fontId="32" fillId="0" borderId="34" xfId="0" applyFont="1" applyFill="1" applyBorder="1" applyAlignment="1">
      <alignment horizontal="center" vertical="center"/>
    </xf>
    <xf numFmtId="0" fontId="32" fillId="0" borderId="34" xfId="0" applyFont="1" applyFill="1" applyBorder="1" applyAlignment="1">
      <alignment horizontal="left" vertical="center"/>
    </xf>
    <xf numFmtId="0" fontId="32" fillId="0" borderId="34" xfId="6" applyFont="1" applyFill="1" applyBorder="1" applyAlignment="1">
      <alignment horizontal="center" vertical="center" wrapText="1"/>
    </xf>
    <xf numFmtId="0" fontId="34" fillId="0" borderId="34" xfId="6" applyFont="1" applyFill="1" applyBorder="1" applyAlignment="1">
      <alignment horizontal="center" vertical="center" wrapText="1"/>
    </xf>
    <xf numFmtId="0" fontId="32" fillId="0" borderId="34" xfId="0" applyFont="1" applyFill="1" applyBorder="1" applyAlignment="1">
      <alignment horizontal="center" vertical="center" wrapText="1"/>
    </xf>
    <xf numFmtId="0" fontId="32" fillId="0" borderId="35" xfId="0" applyFont="1" applyFill="1" applyBorder="1" applyAlignment="1">
      <alignment horizontal="center" vertical="center"/>
    </xf>
    <xf numFmtId="0" fontId="32" fillId="0" borderId="36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vertical="center"/>
    </xf>
    <xf numFmtId="0" fontId="32" fillId="0" borderId="7" xfId="0" applyFont="1" applyFill="1" applyBorder="1" applyAlignment="1">
      <alignment horizontal="center" vertical="center" wrapText="1"/>
    </xf>
    <xf numFmtId="0" fontId="32" fillId="0" borderId="38" xfId="0" applyFont="1" applyFill="1" applyBorder="1" applyAlignment="1">
      <alignment vertical="center"/>
    </xf>
    <xf numFmtId="0" fontId="34" fillId="0" borderId="39" xfId="7" applyFont="1" applyFill="1" applyBorder="1" applyAlignment="1">
      <alignment horizontal="center" vertical="center"/>
    </xf>
    <xf numFmtId="0" fontId="34" fillId="0" borderId="40" xfId="7" applyFont="1" applyFill="1" applyBorder="1" applyAlignment="1">
      <alignment horizontal="center" vertical="center"/>
    </xf>
    <xf numFmtId="0" fontId="34" fillId="0" borderId="40" xfId="0" applyFont="1" applyFill="1" applyBorder="1" applyAlignment="1">
      <alignment horizontal="center" vertical="center"/>
    </xf>
    <xf numFmtId="0" fontId="34" fillId="0" borderId="40" xfId="7" applyFont="1" applyFill="1" applyBorder="1" applyAlignment="1">
      <alignment horizontal="center" vertical="center" wrapText="1"/>
    </xf>
    <xf numFmtId="0" fontId="34" fillId="0" borderId="41" xfId="7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 wrapText="1"/>
    </xf>
    <xf numFmtId="0" fontId="32" fillId="0" borderId="0" xfId="6" applyFont="1" applyFill="1" applyAlignment="1">
      <alignment wrapText="1"/>
    </xf>
    <xf numFmtId="0" fontId="32" fillId="0" borderId="34" xfId="0" applyFont="1" applyFill="1" applyBorder="1" applyAlignment="1">
      <alignment horizontal="left" vertical="center" wrapText="1"/>
    </xf>
    <xf numFmtId="0" fontId="34" fillId="0" borderId="1" xfId="0" applyFont="1" applyBorder="1" applyAlignment="1">
      <alignment vertical="center"/>
    </xf>
    <xf numFmtId="0" fontId="32" fillId="6" borderId="0" xfId="0" applyFont="1" applyFill="1"/>
    <xf numFmtId="0" fontId="32" fillId="6" borderId="23" xfId="0" applyFont="1" applyFill="1" applyBorder="1"/>
    <xf numFmtId="0" fontId="32" fillId="6" borderId="23" xfId="0" applyFont="1" applyFill="1" applyBorder="1" applyAlignment="1">
      <alignment vertical="center"/>
    </xf>
    <xf numFmtId="0" fontId="32" fillId="6" borderId="35" xfId="0" applyFont="1" applyFill="1" applyBorder="1" applyAlignment="1">
      <alignment horizontal="left" vertical="center"/>
    </xf>
    <xf numFmtId="0" fontId="32" fillId="6" borderId="36" xfId="0" applyFont="1" applyFill="1" applyBorder="1"/>
    <xf numFmtId="0" fontId="34" fillId="0" borderId="37" xfId="0" applyFont="1" applyBorder="1" applyAlignment="1">
      <alignment horizontal="left" vertical="center"/>
    </xf>
    <xf numFmtId="0" fontId="34" fillId="0" borderId="7" xfId="0" applyFont="1" applyBorder="1" applyAlignment="1">
      <alignment horizontal="left" vertical="center" wrapText="1"/>
    </xf>
    <xf numFmtId="0" fontId="32" fillId="0" borderId="7" xfId="0" applyFont="1" applyBorder="1"/>
    <xf numFmtId="0" fontId="32" fillId="0" borderId="38" xfId="0" applyFont="1" applyBorder="1"/>
    <xf numFmtId="0" fontId="35" fillId="0" borderId="0" xfId="6" applyFont="1" applyAlignment="1">
      <alignment horizontal="center" vertical="center"/>
    </xf>
    <xf numFmtId="0" fontId="34" fillId="0" borderId="0" xfId="6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4" fillId="0" borderId="31" xfId="6" applyFont="1" applyBorder="1" applyAlignment="1">
      <alignment horizontal="center" vertical="center" wrapText="1"/>
    </xf>
    <xf numFmtId="0" fontId="34" fillId="6" borderId="32" xfId="6" applyFont="1" applyFill="1" applyBorder="1" applyAlignment="1">
      <alignment horizontal="center" vertical="center"/>
    </xf>
    <xf numFmtId="0" fontId="34" fillId="6" borderId="34" xfId="6" applyFont="1" applyFill="1" applyBorder="1" applyAlignment="1">
      <alignment horizontal="center" vertical="center"/>
    </xf>
    <xf numFmtId="0" fontId="34" fillId="6" borderId="36" xfId="6" applyFont="1" applyFill="1" applyBorder="1" applyAlignment="1">
      <alignment horizontal="center" vertical="center"/>
    </xf>
    <xf numFmtId="0" fontId="34" fillId="0" borderId="1" xfId="6" applyFont="1" applyBorder="1" applyAlignment="1">
      <alignment horizontal="center" vertical="center" wrapText="1"/>
    </xf>
    <xf numFmtId="0" fontId="34" fillId="0" borderId="23" xfId="6" applyFont="1" applyBorder="1" applyAlignment="1">
      <alignment horizontal="center" vertical="center" wrapText="1"/>
    </xf>
    <xf numFmtId="0" fontId="34" fillId="6" borderId="31" xfId="6" applyFont="1" applyFill="1" applyBorder="1" applyAlignment="1">
      <alignment horizontal="center" vertical="center" wrapText="1"/>
    </xf>
    <xf numFmtId="0" fontId="34" fillId="6" borderId="1" xfId="6" applyFont="1" applyFill="1" applyBorder="1" applyAlignment="1">
      <alignment horizontal="center" vertical="center" wrapText="1"/>
    </xf>
    <xf numFmtId="0" fontId="34" fillId="6" borderId="23" xfId="6" applyFont="1" applyFill="1" applyBorder="1" applyAlignment="1">
      <alignment horizontal="center" vertical="center" wrapText="1"/>
    </xf>
    <xf numFmtId="0" fontId="34" fillId="0" borderId="31" xfId="6" applyFont="1" applyBorder="1" applyAlignment="1">
      <alignment horizontal="center" vertical="center"/>
    </xf>
    <xf numFmtId="0" fontId="34" fillId="0" borderId="1" xfId="6" applyFont="1" applyBorder="1" applyAlignment="1">
      <alignment horizontal="center" vertical="center"/>
    </xf>
    <xf numFmtId="0" fontId="34" fillId="0" borderId="23" xfId="6" applyFont="1" applyBorder="1" applyAlignment="1">
      <alignment horizontal="center" vertical="center"/>
    </xf>
    <xf numFmtId="0" fontId="34" fillId="0" borderId="3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30" xfId="7" applyFont="1" applyBorder="1" applyAlignment="1">
      <alignment horizontal="center" vertical="center" wrapText="1"/>
    </xf>
    <xf numFmtId="0" fontId="34" fillId="0" borderId="33" xfId="7" applyFont="1" applyBorder="1" applyAlignment="1">
      <alignment horizontal="center" vertical="center" wrapText="1"/>
    </xf>
    <xf numFmtId="0" fontId="34" fillId="0" borderId="35" xfId="7" applyFont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2" fillId="0" borderId="1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19" xfId="6" applyFont="1" applyFill="1" applyBorder="1" applyAlignment="1">
      <alignment horizontal="center" vertical="center" wrapText="1"/>
    </xf>
    <xf numFmtId="0" fontId="12" fillId="0" borderId="1" xfId="6" applyFont="1" applyFill="1" applyBorder="1" applyAlignment="1">
      <alignment horizontal="center" vertical="center" wrapText="1"/>
    </xf>
    <xf numFmtId="0" fontId="12" fillId="0" borderId="26" xfId="6" applyFont="1" applyFill="1" applyBorder="1" applyAlignment="1">
      <alignment horizontal="center" vertical="center" wrapText="1"/>
    </xf>
    <xf numFmtId="0" fontId="12" fillId="0" borderId="18" xfId="7" applyFont="1" applyFill="1" applyBorder="1" applyAlignment="1">
      <alignment horizontal="center" vertical="center" wrapText="1"/>
    </xf>
    <xf numFmtId="0" fontId="12" fillId="0" borderId="21" xfId="7" applyFont="1" applyFill="1" applyBorder="1" applyAlignment="1">
      <alignment horizontal="center" vertical="center" wrapText="1"/>
    </xf>
    <xf numFmtId="0" fontId="12" fillId="0" borderId="25" xfId="7" applyFont="1" applyFill="1" applyBorder="1" applyAlignment="1">
      <alignment horizontal="center" vertical="center" wrapText="1"/>
    </xf>
    <xf numFmtId="0" fontId="10" fillId="0" borderId="0" xfId="6" applyFont="1" applyFill="1" applyAlignment="1">
      <alignment horizontal="center"/>
    </xf>
    <xf numFmtId="0" fontId="16" fillId="0" borderId="20" xfId="6" applyFont="1" applyFill="1" applyBorder="1" applyAlignment="1">
      <alignment horizontal="center" vertical="center"/>
    </xf>
    <xf numFmtId="0" fontId="16" fillId="0" borderId="6" xfId="6" applyFont="1" applyFill="1" applyBorder="1" applyAlignment="1">
      <alignment horizontal="center" vertical="center"/>
    </xf>
    <xf numFmtId="0" fontId="16" fillId="0" borderId="27" xfId="6" applyFont="1" applyFill="1" applyBorder="1" applyAlignment="1">
      <alignment horizontal="center" vertical="center"/>
    </xf>
    <xf numFmtId="0" fontId="16" fillId="0" borderId="19" xfId="6" applyFont="1" applyFill="1" applyBorder="1" applyAlignment="1">
      <alignment horizontal="center" vertical="center" wrapText="1"/>
    </xf>
    <xf numFmtId="0" fontId="16" fillId="0" borderId="1" xfId="6" applyFont="1" applyFill="1" applyBorder="1" applyAlignment="1">
      <alignment horizontal="center" vertical="center" wrapText="1"/>
    </xf>
    <xf numFmtId="0" fontId="16" fillId="0" borderId="26" xfId="6" applyFont="1" applyFill="1" applyBorder="1" applyAlignment="1">
      <alignment horizontal="center" vertical="center" wrapText="1"/>
    </xf>
    <xf numFmtId="0" fontId="12" fillId="0" borderId="1" xfId="6" applyFont="1" applyFill="1" applyBorder="1" applyAlignment="1">
      <alignment horizontal="center" vertical="center"/>
    </xf>
    <xf numFmtId="0" fontId="12" fillId="0" borderId="26" xfId="6" applyFont="1" applyFill="1" applyBorder="1" applyAlignment="1">
      <alignment horizontal="center" vertical="center"/>
    </xf>
    <xf numFmtId="0" fontId="27" fillId="0" borderId="19" xfId="6" applyFont="1" applyFill="1" applyBorder="1" applyAlignment="1">
      <alignment horizontal="center" vertical="center" wrapText="1"/>
    </xf>
    <xf numFmtId="0" fontId="27" fillId="0" borderId="1" xfId="6" applyFont="1" applyFill="1" applyBorder="1" applyAlignment="1">
      <alignment horizontal="center" vertical="center" wrapText="1"/>
    </xf>
    <xf numFmtId="0" fontId="27" fillId="0" borderId="26" xfId="6" applyFont="1" applyFill="1" applyBorder="1" applyAlignment="1">
      <alignment horizontal="center" vertical="center" wrapText="1"/>
    </xf>
    <xf numFmtId="0" fontId="15" fillId="0" borderId="0" xfId="6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165" fontId="34" fillId="14" borderId="2" xfId="2" applyNumberFormat="1" applyFont="1" applyFill="1" applyBorder="1" applyAlignment="1">
      <alignment horizontal="center" vertical="center" wrapText="1"/>
    </xf>
    <xf numFmtId="165" fontId="34" fillId="14" borderId="7" xfId="2" applyNumberFormat="1" applyFont="1" applyFill="1" applyBorder="1" applyAlignment="1">
      <alignment horizontal="center" vertical="center" wrapText="1"/>
    </xf>
    <xf numFmtId="0" fontId="34" fillId="14" borderId="2" xfId="0" applyFont="1" applyFill="1" applyBorder="1" applyAlignment="1">
      <alignment horizontal="center" vertical="center" wrapText="1"/>
    </xf>
    <xf numFmtId="0" fontId="34" fillId="14" borderId="7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center" vertical="center"/>
    </xf>
    <xf numFmtId="0" fontId="34" fillId="0" borderId="30" xfId="7" applyFont="1" applyFill="1" applyBorder="1" applyAlignment="1">
      <alignment horizontal="center" vertical="center" wrapText="1"/>
    </xf>
    <xf numFmtId="0" fontId="34" fillId="0" borderId="33" xfId="7" applyFont="1" applyFill="1" applyBorder="1" applyAlignment="1">
      <alignment horizontal="center" vertical="center" wrapText="1"/>
    </xf>
    <xf numFmtId="0" fontId="34" fillId="0" borderId="35" xfId="7" applyFont="1" applyFill="1" applyBorder="1" applyAlignment="1">
      <alignment horizontal="center" vertical="center" wrapText="1"/>
    </xf>
    <xf numFmtId="0" fontId="34" fillId="0" borderId="3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0" borderId="23" xfId="0" applyFont="1" applyFill="1" applyBorder="1" applyAlignment="1">
      <alignment horizontal="center" vertical="center" wrapText="1"/>
    </xf>
    <xf numFmtId="0" fontId="34" fillId="0" borderId="31" xfId="6" applyFont="1" applyFill="1" applyBorder="1" applyAlignment="1">
      <alignment horizontal="center" vertical="center" wrapText="1"/>
    </xf>
    <xf numFmtId="0" fontId="34" fillId="0" borderId="1" xfId="6" applyFont="1" applyFill="1" applyBorder="1" applyAlignment="1">
      <alignment horizontal="center" vertical="center" wrapText="1"/>
    </xf>
    <xf numFmtId="0" fontId="34" fillId="0" borderId="23" xfId="6" applyFont="1" applyFill="1" applyBorder="1" applyAlignment="1">
      <alignment horizontal="center" vertical="center" wrapText="1"/>
    </xf>
    <xf numFmtId="0" fontId="34" fillId="0" borderId="32" xfId="6" applyFont="1" applyFill="1" applyBorder="1" applyAlignment="1">
      <alignment horizontal="center" vertical="center"/>
    </xf>
    <xf numFmtId="0" fontId="34" fillId="0" borderId="34" xfId="6" applyFont="1" applyFill="1" applyBorder="1" applyAlignment="1">
      <alignment horizontal="center" vertical="center"/>
    </xf>
    <xf numFmtId="0" fontId="34" fillId="0" borderId="36" xfId="6" applyFont="1" applyFill="1" applyBorder="1" applyAlignment="1">
      <alignment horizontal="center" vertical="center"/>
    </xf>
    <xf numFmtId="0" fontId="34" fillId="0" borderId="1" xfId="6" applyFont="1" applyFill="1" applyBorder="1" applyAlignment="1">
      <alignment horizontal="center" vertical="center"/>
    </xf>
    <xf numFmtId="0" fontId="34" fillId="0" borderId="23" xfId="6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6" borderId="0" xfId="6" applyFont="1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34" fillId="0" borderId="31" xfId="7" applyFont="1" applyBorder="1" applyAlignment="1">
      <alignment horizontal="center" vertical="center" wrapText="1"/>
    </xf>
    <xf numFmtId="0" fontId="34" fillId="0" borderId="23" xfId="7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/>
    </xf>
    <xf numFmtId="0" fontId="10" fillId="0" borderId="0" xfId="6" applyAlignment="1">
      <alignment horizontal="center"/>
    </xf>
    <xf numFmtId="0" fontId="10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1" fillId="6" borderId="1" xfId="6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1" fillId="6" borderId="1" xfId="6" applyFont="1" applyFill="1" applyBorder="1" applyAlignment="1">
      <alignment horizontal="center" vertical="center"/>
    </xf>
    <xf numFmtId="0" fontId="11" fillId="6" borderId="2" xfId="6" applyFont="1" applyFill="1" applyBorder="1" applyAlignment="1">
      <alignment horizontal="center" vertical="center"/>
    </xf>
    <xf numFmtId="0" fontId="11" fillId="6" borderId="5" xfId="6" applyFont="1" applyFill="1" applyBorder="1" applyAlignment="1">
      <alignment horizontal="center" vertical="center"/>
    </xf>
    <xf numFmtId="0" fontId="11" fillId="6" borderId="7" xfId="6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1" fillId="6" borderId="1" xfId="7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1" xfId="6" applyFont="1" applyFill="1" applyBorder="1" applyAlignment="1">
      <alignment horizontal="center" vertical="center" wrapText="1"/>
    </xf>
    <xf numFmtId="0" fontId="11" fillId="6" borderId="12" xfId="6" applyFont="1" applyFill="1" applyBorder="1" applyAlignment="1">
      <alignment horizontal="center" vertical="center" wrapText="1"/>
    </xf>
    <xf numFmtId="0" fontId="11" fillId="6" borderId="13" xfId="6" applyFont="1" applyFill="1" applyBorder="1" applyAlignment="1">
      <alignment horizontal="center" vertical="center" wrapText="1"/>
    </xf>
    <xf numFmtId="0" fontId="11" fillId="6" borderId="4" xfId="6" applyFont="1" applyFill="1" applyBorder="1" applyAlignment="1">
      <alignment horizontal="center" vertical="center" wrapText="1"/>
    </xf>
    <xf numFmtId="0" fontId="11" fillId="6" borderId="0" xfId="6" applyFont="1" applyFill="1" applyBorder="1" applyAlignment="1">
      <alignment horizontal="center" vertical="center" wrapText="1"/>
    </xf>
    <xf numFmtId="0" fontId="11" fillId="6" borderId="3" xfId="6" applyFont="1" applyFill="1" applyBorder="1" applyAlignment="1">
      <alignment horizontal="center" vertical="center" wrapText="1"/>
    </xf>
    <xf numFmtId="0" fontId="11" fillId="6" borderId="14" xfId="6" applyFont="1" applyFill="1" applyBorder="1" applyAlignment="1">
      <alignment horizontal="center" vertical="center" wrapText="1"/>
    </xf>
    <xf numFmtId="0" fontId="11" fillId="6" borderId="15" xfId="6" applyFont="1" applyFill="1" applyBorder="1" applyAlignment="1">
      <alignment horizontal="center" vertical="center" wrapText="1"/>
    </xf>
    <xf numFmtId="0" fontId="11" fillId="6" borderId="16" xfId="6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1" fillId="6" borderId="2" xfId="6" applyFont="1" applyFill="1" applyBorder="1" applyAlignment="1">
      <alignment horizontal="center" vertical="center" wrapText="1"/>
    </xf>
    <xf numFmtId="0" fontId="11" fillId="6" borderId="5" xfId="6" applyFont="1" applyFill="1" applyBorder="1" applyAlignment="1">
      <alignment horizontal="center" vertical="center" wrapText="1"/>
    </xf>
    <xf numFmtId="0" fontId="11" fillId="6" borderId="7" xfId="6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0" fillId="0" borderId="0" xfId="10" applyFont="1" applyAlignment="1">
      <alignment horizontal="center"/>
    </xf>
    <xf numFmtId="0" fontId="11" fillId="0" borderId="0" xfId="0" applyFont="1" applyAlignment="1">
      <alignment horizontal="center"/>
    </xf>
    <xf numFmtId="0" fontId="24" fillId="0" borderId="0" xfId="10" applyFont="1" applyAlignment="1">
      <alignment horizontal="center"/>
    </xf>
    <xf numFmtId="0" fontId="11" fillId="0" borderId="0" xfId="10" applyFont="1" applyAlignment="1">
      <alignment horizontal="center"/>
    </xf>
    <xf numFmtId="0" fontId="12" fillId="0" borderId="0" xfId="10" applyFont="1" applyAlignment="1">
      <alignment horizontal="center"/>
    </xf>
    <xf numFmtId="0" fontId="15" fillId="0" borderId="0" xfId="10" applyFont="1" applyAlignment="1">
      <alignment horizontal="center"/>
    </xf>
    <xf numFmtId="0" fontId="15" fillId="0" borderId="0" xfId="0" applyFont="1" applyAlignment="1">
      <alignment horizontal="center"/>
    </xf>
    <xf numFmtId="0" fontId="11" fillId="7" borderId="1" xfId="6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textRotation="255"/>
    </xf>
    <xf numFmtId="0" fontId="11" fillId="7" borderId="1" xfId="6" applyFont="1" applyFill="1" applyBorder="1" applyAlignment="1">
      <alignment horizontal="center" vertical="center" wrapText="1"/>
    </xf>
    <xf numFmtId="0" fontId="11" fillId="7" borderId="2" xfId="6" applyFont="1" applyFill="1" applyBorder="1" applyAlignment="1">
      <alignment horizontal="center" vertical="center" wrapText="1"/>
    </xf>
    <xf numFmtId="0" fontId="11" fillId="7" borderId="5" xfId="6" applyFont="1" applyFill="1" applyBorder="1" applyAlignment="1">
      <alignment horizontal="center" vertical="center" wrapText="1"/>
    </xf>
    <xf numFmtId="0" fontId="11" fillId="7" borderId="7" xfId="6" applyFont="1" applyFill="1" applyBorder="1" applyAlignment="1">
      <alignment horizontal="center" vertical="center" wrapText="1"/>
    </xf>
    <xf numFmtId="0" fontId="11" fillId="7" borderId="2" xfId="6" applyFont="1" applyFill="1" applyBorder="1" applyAlignment="1">
      <alignment horizontal="center" vertical="center"/>
    </xf>
    <xf numFmtId="0" fontId="11" fillId="7" borderId="7" xfId="6" applyFont="1" applyFill="1" applyBorder="1" applyAlignment="1">
      <alignment horizontal="center" vertical="center"/>
    </xf>
    <xf numFmtId="0" fontId="11" fillId="7" borderId="8" xfId="6" applyFont="1" applyFill="1" applyBorder="1" applyAlignment="1">
      <alignment horizontal="center" vertical="center"/>
    </xf>
    <xf numFmtId="0" fontId="11" fillId="7" borderId="10" xfId="6" applyFont="1" applyFill="1" applyBorder="1" applyAlignment="1">
      <alignment horizontal="center" vertical="center"/>
    </xf>
    <xf numFmtId="0" fontId="11" fillId="7" borderId="8" xfId="6" applyFont="1" applyFill="1" applyBorder="1" applyAlignment="1">
      <alignment horizontal="center" vertical="center" wrapText="1"/>
    </xf>
    <xf numFmtId="0" fontId="11" fillId="7" borderId="10" xfId="6" applyFont="1" applyFill="1" applyBorder="1" applyAlignment="1">
      <alignment horizontal="center" vertical="center" wrapText="1"/>
    </xf>
    <xf numFmtId="0" fontId="11" fillId="7" borderId="9" xfId="6" applyFont="1" applyFill="1" applyBorder="1" applyAlignment="1">
      <alignment horizontal="center" vertical="center" wrapText="1"/>
    </xf>
    <xf numFmtId="0" fontId="11" fillId="6" borderId="1" xfId="7" applyFont="1" applyFill="1" applyBorder="1" applyAlignment="1">
      <alignment horizontal="center" vertical="center"/>
    </xf>
    <xf numFmtId="0" fontId="11" fillId="7" borderId="1" xfId="7" applyFont="1" applyFill="1" applyBorder="1" applyAlignment="1">
      <alignment horizontal="center" vertical="center" wrapText="1"/>
    </xf>
  </cellXfs>
  <cellStyles count="26">
    <cellStyle name="Bad" xfId="1" builtinId="27"/>
    <cellStyle name="Comma" xfId="8" builtinId="3"/>
    <cellStyle name="Comma [0]" xfId="2" builtinId="6"/>
    <cellStyle name="Comma [0] 2" xfId="11" xr:uid="{00000000-0005-0000-0000-000003000000}"/>
    <cellStyle name="Comma [0] 2 2" xfId="12" xr:uid="{00000000-0005-0000-0000-000004000000}"/>
    <cellStyle name="Comma [0] 3" xfId="13" xr:uid="{00000000-0005-0000-0000-000005000000}"/>
    <cellStyle name="Comma [0] 3 2" xfId="9" xr:uid="{00000000-0005-0000-0000-000006000000}"/>
    <cellStyle name="Comma 2" xfId="14" xr:uid="{00000000-0005-0000-0000-000007000000}"/>
    <cellStyle name="Comma 5 2" xfId="15" xr:uid="{00000000-0005-0000-0000-000008000000}"/>
    <cellStyle name="Comma 5 6" xfId="16" xr:uid="{00000000-0005-0000-0000-000009000000}"/>
    <cellStyle name="Good" xfId="3" builtinId="26"/>
    <cellStyle name="Good 2" xfId="17" xr:uid="{00000000-0005-0000-0000-00000B000000}"/>
    <cellStyle name="Input" xfId="4" builtinId="20"/>
    <cellStyle name="Neutral" xfId="5" builtinId="28"/>
    <cellStyle name="Normal" xfId="0" builtinId="0"/>
    <cellStyle name="Normal 2" xfId="6" xr:uid="{00000000-0005-0000-0000-00000F000000}"/>
    <cellStyle name="Normal 2 2" xfId="18" xr:uid="{00000000-0005-0000-0000-000010000000}"/>
    <cellStyle name="Normal 2 2 2" xfId="10" xr:uid="{00000000-0005-0000-0000-000011000000}"/>
    <cellStyle name="Normal 2_BPMPKB 2007" xfId="19" xr:uid="{00000000-0005-0000-0000-000012000000}"/>
    <cellStyle name="Normal 3 2" xfId="20" xr:uid="{00000000-0005-0000-0000-000013000000}"/>
    <cellStyle name="Normal 4" xfId="7" xr:uid="{00000000-0005-0000-0000-000014000000}"/>
    <cellStyle name="Normal 5" xfId="21" xr:uid="{00000000-0005-0000-0000-000015000000}"/>
    <cellStyle name="Normal 5 11" xfId="22" xr:uid="{00000000-0005-0000-0000-000016000000}"/>
    <cellStyle name="Normal 5 3" xfId="23" xr:uid="{00000000-0005-0000-0000-000017000000}"/>
    <cellStyle name="Normal 5 8" xfId="24" xr:uid="{00000000-0005-0000-0000-000018000000}"/>
    <cellStyle name="Normal 7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513896</xdr:colOff>
      <xdr:row>0</xdr:row>
      <xdr:rowOff>97970</xdr:rowOff>
    </xdr:from>
    <xdr:to>
      <xdr:col>1</xdr:col>
      <xdr:colOff>1253671</xdr:colOff>
      <xdr:row>2</xdr:row>
      <xdr:rowOff>174170</xdr:rowOff>
    </xdr:to>
    <xdr:pic>
      <xdr:nvPicPr>
        <xdr:cNvPr id="1077" name="Picture 9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039" y="97970"/>
          <a:ext cx="739775" cy="729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779691</xdr:colOff>
      <xdr:row>1</xdr:row>
      <xdr:rowOff>285750</xdr:rowOff>
    </xdr:from>
    <xdr:to>
      <xdr:col>1</xdr:col>
      <xdr:colOff>1387929</xdr:colOff>
      <xdr:row>4</xdr:row>
      <xdr:rowOff>58511</xdr:rowOff>
    </xdr:to>
    <xdr:pic>
      <xdr:nvPicPr>
        <xdr:cNvPr id="2152" name="Picture 9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084" y="625929"/>
          <a:ext cx="608238" cy="793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660767</xdr:colOff>
      <xdr:row>0</xdr:row>
      <xdr:rowOff>266364</xdr:rowOff>
    </xdr:from>
    <xdr:to>
      <xdr:col>2</xdr:col>
      <xdr:colOff>1523627</xdr:colOff>
      <xdr:row>3</xdr:row>
      <xdr:rowOff>189381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481" y="266364"/>
          <a:ext cx="862860" cy="975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779691</xdr:colOff>
      <xdr:row>1</xdr:row>
      <xdr:rowOff>285750</xdr:rowOff>
    </xdr:from>
    <xdr:to>
      <xdr:col>1</xdr:col>
      <xdr:colOff>1387929</xdr:colOff>
      <xdr:row>4</xdr:row>
      <xdr:rowOff>58511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166" y="619125"/>
          <a:ext cx="608238" cy="77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351631</xdr:colOff>
      <xdr:row>0</xdr:row>
      <xdr:rowOff>289721</xdr:rowOff>
    </xdr:from>
    <xdr:to>
      <xdr:col>1</xdr:col>
      <xdr:colOff>1103312</xdr:colOff>
      <xdr:row>3</xdr:row>
      <xdr:rowOff>167481</xdr:rowOff>
    </xdr:to>
    <xdr:pic>
      <xdr:nvPicPr>
        <xdr:cNvPr id="3121" name="Picture 9">
          <a:extLst>
            <a:ext uri="{FF2B5EF4-FFF2-40B4-BE49-F238E27FC236}">
              <a16:creationId xmlns:a16="http://schemas.microsoft.com/office/drawing/2014/main" id="{00000000-0008-0000-05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381" y="289721"/>
          <a:ext cx="751681" cy="6873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63047</xdr:colOff>
      <xdr:row>0</xdr:row>
      <xdr:rowOff>154215</xdr:rowOff>
    </xdr:from>
    <xdr:to>
      <xdr:col>1</xdr:col>
      <xdr:colOff>773339</xdr:colOff>
      <xdr:row>3</xdr:row>
      <xdr:rowOff>113392</xdr:rowOff>
    </xdr:to>
    <xdr:pic>
      <xdr:nvPicPr>
        <xdr:cNvPr id="4145" name="Picture 9">
          <a:extLst>
            <a:ext uri="{FF2B5EF4-FFF2-40B4-BE49-F238E27FC236}">
              <a16:creationId xmlns:a16="http://schemas.microsoft.com/office/drawing/2014/main" id="{00000000-0008-0000-0600-00003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922" y="154215"/>
          <a:ext cx="710292" cy="7688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546870</xdr:colOff>
      <xdr:row>1</xdr:row>
      <xdr:rowOff>18198</xdr:rowOff>
    </xdr:from>
    <xdr:to>
      <xdr:col>1</xdr:col>
      <xdr:colOff>1261534</xdr:colOff>
      <xdr:row>3</xdr:row>
      <xdr:rowOff>173772</xdr:rowOff>
    </xdr:to>
    <xdr:pic>
      <xdr:nvPicPr>
        <xdr:cNvPr id="3" name="Picture 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670" y="339931"/>
          <a:ext cx="714664" cy="748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438944</xdr:colOff>
      <xdr:row>0</xdr:row>
      <xdr:rowOff>269874</xdr:rowOff>
    </xdr:from>
    <xdr:to>
      <xdr:col>1</xdr:col>
      <xdr:colOff>627063</xdr:colOff>
      <xdr:row>3</xdr:row>
      <xdr:rowOff>166687</xdr:rowOff>
    </xdr:to>
    <xdr:pic>
      <xdr:nvPicPr>
        <xdr:cNvPr id="6190" name="Picture 9">
          <a:extLst>
            <a:ext uri="{FF2B5EF4-FFF2-40B4-BE49-F238E27FC236}">
              <a16:creationId xmlns:a16="http://schemas.microsoft.com/office/drawing/2014/main" id="{00000000-0008-0000-0800-00002E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944" y="269874"/>
          <a:ext cx="711994" cy="849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</xdr:row>
      <xdr:rowOff>57150</xdr:rowOff>
    </xdr:from>
    <xdr:to>
      <xdr:col>2</xdr:col>
      <xdr:colOff>857250</xdr:colOff>
      <xdr:row>4</xdr:row>
      <xdr:rowOff>85725</xdr:rowOff>
    </xdr:to>
    <xdr:pic>
      <xdr:nvPicPr>
        <xdr:cNvPr id="10300" name="Picture 9">
          <a:extLst>
            <a:ext uri="{FF2B5EF4-FFF2-40B4-BE49-F238E27FC236}">
              <a16:creationId xmlns:a16="http://schemas.microsoft.com/office/drawing/2014/main" id="{00000000-0008-0000-0900-00003C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23900"/>
          <a:ext cx="6762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Windows10/Downloads/KANTOR/1.%20PERWAKILAN%20PEKANBARU/16.%20Sensus%20BMD%20Inhu/02.%20Sensus%20SKPD%202012/P_KIB%202007%20SD%202012%20Kehutanan_Ed%20Jul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ATA%20INVENTARIS%202014%20yang%20ada%20perubahan%20data/KKS%20DAN%20KIB%20DINAS%20KOPERASI%20UMKM/KIB%202010%20S.D%202014%20Koperasi%20UKM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ASA/2018/ASET/KAPITALISASI/Kolaka%20Utara/Book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FILE%20SASA/2018/ASET/Daftar%20Kapitalis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ASA/2018/ASET/KAPITALISASI/LKPD%20KOLUT%202006%20NET%20BUANGET/BUKU%201/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ASA/2018/ASET/KAPITALISASI/My%20Work/HAPSEM%20I%20KENDARI%202007/2_LHP%20Kendari%20Semester%20I%202007/1_LKPD/05_LHP%20LKPD%20Kolaka%20Utara/Buku%201/LRA%20Keuangan%20Audit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ERLENGKAPAN/Dinas%20Pendidikanf_master%20KK%20Penyusutan%20Aset%20Tetap_Akru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1.%20PERWAKILAN%20PEKANBARU/16.%20Sensus%20BMD%20Inhu/02.%20Sensus%20SKPD%202012/P_KIB%202007%20SD%202012%20Kehutanan_Ed%20Jul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ASA/2018/ASET/KAPITALISASI/LRA%20Kolut%20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ASA/2018/ASET/PENYUSUTAN/Dinas%20Kependudukan%20dan%20Pencatatan%20Sipi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ATA%202016/WTP%202016/BPK%202017/KIB%20PENYUSUTAN%202016/Dinas%20Pasar%20Kebersihan%20dan%20Pertamanan%20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IB%202014/8.%20Kartu%20Inventaris%20Ruangan%20(KIR)%202015%20SMT%20I%20-%20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 TANAH"/>
      <sheetName val="B. PELTN MSIN "/>
      <sheetName val="B. PELTN MSIN  (2)"/>
      <sheetName val="c. GB"/>
      <sheetName val="D. JIJ"/>
      <sheetName val="E.ATL"/>
      <sheetName val="F.AL"/>
      <sheetName val="BI"/>
      <sheetName val="201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.AL (2)"/>
      <sheetName val="A.TANAH  PENGGABUNGAN 2015"/>
      <sheetName val="A.TANAH  PERUBAHAN  (2)"/>
      <sheetName val="A.TANAH"/>
      <sheetName val="B. PELTN BPKB  PERUBAHAN ( 2 )"/>
      <sheetName val="B. PELTN MSIN  PENGGABUNGAN2015"/>
      <sheetName val="B. PELTN MSIN  PERUBAHAN (2)"/>
      <sheetName val="B. PELTN MSIN "/>
      <sheetName val="C.GEDUNG  pengabungan 2015"/>
      <sheetName val="C.GEDUNG perubahan (2)"/>
      <sheetName val="C.GEDUNG"/>
      <sheetName val="D.JIJ PENGABUNGAN 2015"/>
      <sheetName val="D.JIJ"/>
      <sheetName val="E.ATL PENGABUNGAN 2015"/>
      <sheetName val="E.ATL"/>
      <sheetName val="F.AL"/>
      <sheetName val="BI"/>
      <sheetName val="2011"/>
      <sheetName val="JLH REKAP  (2) 2015"/>
      <sheetName val="JLH REKAP"/>
      <sheetName val="REKAP KIB"/>
      <sheetName val="Sheet1"/>
      <sheetName val="B. PELTN MSIN  PENGGABUNGAN2014"/>
      <sheetName val="ASET YANG RUSAK"/>
    </sheetNames>
    <sheetDataSet>
      <sheetData sheetId="0" refreshError="1"/>
      <sheetData sheetId="1">
        <row r="35">
          <cell r="P35">
            <v>5470552.0423859162</v>
          </cell>
        </row>
      </sheetData>
      <sheetData sheetId="2"/>
      <sheetData sheetId="3"/>
      <sheetData sheetId="4"/>
      <sheetData sheetId="5">
        <row r="12">
          <cell r="P12">
            <v>342331999.99999994</v>
          </cell>
        </row>
      </sheetData>
      <sheetData sheetId="6"/>
      <sheetData sheetId="7">
        <row r="19">
          <cell r="U19">
            <v>3993077.9968591868</v>
          </cell>
        </row>
      </sheetData>
      <sheetData sheetId="8">
        <row r="19">
          <cell r="U19">
            <v>3993077.9968591868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4">
          <cell r="Z14">
            <v>1083637147.6107485</v>
          </cell>
        </row>
      </sheetData>
      <sheetData sheetId="22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KBUDPAR"/>
      <sheetName val="TAPEM"/>
      <sheetName val="EKBANG"/>
      <sheetName val="PMD"/>
      <sheetName val="KESBANG"/>
      <sheetName val="CAPIL"/>
      <sheetName val="BAPPEDA"/>
      <sheetName val="BAWASDA"/>
    </sheetNames>
    <sheetDataSet>
      <sheetData sheetId="0">
        <row r="5">
          <cell r="J5" t="str">
            <v>BAGIAN PEMERINTAHAN</v>
          </cell>
        </row>
      </sheetData>
      <sheetData sheetId="1">
        <row r="4">
          <cell r="J4" t="str">
            <v>BAGIAN EKONOMI PEMBANGUNAN</v>
          </cell>
        </row>
      </sheetData>
      <sheetData sheetId="2">
        <row r="4">
          <cell r="J4" t="str">
            <v>BAGIAN EKONOMI PEMBANGUNAN</v>
          </cell>
        </row>
      </sheetData>
      <sheetData sheetId="3">
        <row r="5">
          <cell r="J5" t="str">
            <v>BAGIAN PEMBERDAYAAN MASYARAKAT DESA</v>
          </cell>
        </row>
      </sheetData>
      <sheetData sheetId="4">
        <row r="5">
          <cell r="J5" t="str">
            <v>KANTOR KESATUAN BANGSA DAN PERLINDUNGAN MASYARAKAT</v>
          </cell>
        </row>
      </sheetData>
      <sheetData sheetId="5">
        <row r="5">
          <cell r="J5" t="str">
            <v>KANTOR CATATAN SIPIL</v>
          </cell>
        </row>
      </sheetData>
      <sheetData sheetId="6">
        <row r="5">
          <cell r="J5" t="str">
            <v>B A P P E D A</v>
          </cell>
        </row>
      </sheetData>
      <sheetData sheetId="7">
        <row r="5">
          <cell r="J5" t="str">
            <v>B A W A S D A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C"/>
      <sheetName val="Sheet2"/>
      <sheetName val="KIB D"/>
      <sheetName val="Sheet3"/>
      <sheetName val="Sheet1"/>
      <sheetName val="Sheet4"/>
    </sheetNames>
    <sheetDataSet>
      <sheetData sheetId="0"/>
      <sheetData sheetId="1"/>
      <sheetData sheetId="2"/>
      <sheetData sheetId="3"/>
      <sheetData sheetId="4"/>
      <sheetData sheetId="5">
        <row r="4">
          <cell r="D4">
            <v>9520000000</v>
          </cell>
          <cell r="E4">
            <v>2001</v>
          </cell>
        </row>
        <row r="5">
          <cell r="D5">
            <v>9504000000</v>
          </cell>
          <cell r="E5">
            <v>2001</v>
          </cell>
        </row>
        <row r="6">
          <cell r="D6">
            <v>9883854526</v>
          </cell>
          <cell r="E6">
            <v>2001</v>
          </cell>
        </row>
        <row r="7">
          <cell r="D7">
            <v>1008000000</v>
          </cell>
          <cell r="E7">
            <v>2001</v>
          </cell>
        </row>
        <row r="8">
          <cell r="D8">
            <v>5145000000</v>
          </cell>
          <cell r="E8">
            <v>2001</v>
          </cell>
        </row>
        <row r="9">
          <cell r="D9">
            <v>16253400000</v>
          </cell>
          <cell r="E9">
            <v>2001</v>
          </cell>
        </row>
        <row r="10">
          <cell r="D10">
            <v>378000000</v>
          </cell>
          <cell r="E10">
            <v>2001</v>
          </cell>
        </row>
        <row r="11">
          <cell r="D11">
            <v>2275000000</v>
          </cell>
          <cell r="E11">
            <v>2001</v>
          </cell>
        </row>
        <row r="12">
          <cell r="D12">
            <v>3584000000</v>
          </cell>
          <cell r="E12">
            <v>2001</v>
          </cell>
        </row>
        <row r="13">
          <cell r="D13">
            <v>2520000000</v>
          </cell>
          <cell r="E13">
            <v>2001</v>
          </cell>
        </row>
        <row r="14">
          <cell r="D14">
            <v>1680000000</v>
          </cell>
          <cell r="E14">
            <v>2001</v>
          </cell>
        </row>
        <row r="15">
          <cell r="D15">
            <v>1456000000</v>
          </cell>
          <cell r="E15">
            <v>2001</v>
          </cell>
        </row>
        <row r="16">
          <cell r="D16">
            <v>1050000000</v>
          </cell>
          <cell r="E16">
            <v>2001</v>
          </cell>
        </row>
        <row r="17">
          <cell r="D17">
            <v>1575000000</v>
          </cell>
          <cell r="E17">
            <v>2001</v>
          </cell>
        </row>
        <row r="18">
          <cell r="D18">
            <v>2940000000</v>
          </cell>
          <cell r="E18">
            <v>2001</v>
          </cell>
        </row>
        <row r="19">
          <cell r="D19">
            <v>190125000</v>
          </cell>
          <cell r="E19">
            <v>2001</v>
          </cell>
        </row>
        <row r="20">
          <cell r="D20">
            <v>292500000</v>
          </cell>
          <cell r="E20">
            <v>2001</v>
          </cell>
        </row>
        <row r="21">
          <cell r="D21">
            <v>1568000000</v>
          </cell>
          <cell r="E21">
            <v>2001</v>
          </cell>
        </row>
        <row r="22">
          <cell r="D22">
            <v>1792000000</v>
          </cell>
          <cell r="E22">
            <v>2001</v>
          </cell>
        </row>
        <row r="23">
          <cell r="D23">
            <v>15680000000</v>
          </cell>
          <cell r="E23">
            <v>2001</v>
          </cell>
        </row>
        <row r="24">
          <cell r="D24">
            <v>2362500000</v>
          </cell>
          <cell r="E24">
            <v>2001</v>
          </cell>
        </row>
        <row r="25">
          <cell r="D25">
            <v>470400000</v>
          </cell>
          <cell r="E25">
            <v>2001</v>
          </cell>
        </row>
        <row r="26">
          <cell r="D26">
            <v>22932000000</v>
          </cell>
          <cell r="E26">
            <v>2001</v>
          </cell>
        </row>
        <row r="27">
          <cell r="D27">
            <v>14883166858.823</v>
          </cell>
          <cell r="E27">
            <v>2001</v>
          </cell>
        </row>
        <row r="28">
          <cell r="D28">
            <v>7982951762.6100006</v>
          </cell>
          <cell r="E28">
            <v>2001</v>
          </cell>
        </row>
        <row r="29">
          <cell r="D29">
            <v>9141204662</v>
          </cell>
          <cell r="E29">
            <v>2001</v>
          </cell>
        </row>
        <row r="30">
          <cell r="D30">
            <v>4900000000</v>
          </cell>
          <cell r="E30">
            <v>2001</v>
          </cell>
        </row>
        <row r="31">
          <cell r="D31">
            <v>4410000000</v>
          </cell>
          <cell r="E31">
            <v>2001</v>
          </cell>
        </row>
        <row r="32">
          <cell r="D32">
            <v>1056000000</v>
          </cell>
          <cell r="E32">
            <v>2001</v>
          </cell>
        </row>
        <row r="33">
          <cell r="D33">
            <v>4029052001.6099997</v>
          </cell>
          <cell r="E33">
            <v>2001</v>
          </cell>
        </row>
        <row r="34">
          <cell r="D34">
            <v>3741417795</v>
          </cell>
          <cell r="E34">
            <v>2001</v>
          </cell>
        </row>
        <row r="35">
          <cell r="D35">
            <v>525000000</v>
          </cell>
          <cell r="E35">
            <v>2001</v>
          </cell>
        </row>
        <row r="36">
          <cell r="D36">
            <v>173880000</v>
          </cell>
          <cell r="E36">
            <v>2001</v>
          </cell>
        </row>
        <row r="37">
          <cell r="D37">
            <v>5670000000</v>
          </cell>
          <cell r="E37">
            <v>2001</v>
          </cell>
        </row>
        <row r="38">
          <cell r="D38">
            <v>614250000</v>
          </cell>
          <cell r="E38">
            <v>2001</v>
          </cell>
        </row>
        <row r="39">
          <cell r="D39">
            <v>1375920000</v>
          </cell>
          <cell r="E39">
            <v>2001</v>
          </cell>
        </row>
        <row r="40">
          <cell r="D40">
            <v>262500000</v>
          </cell>
          <cell r="E40">
            <v>2001</v>
          </cell>
        </row>
        <row r="41">
          <cell r="D41">
            <v>756000000</v>
          </cell>
          <cell r="E41">
            <v>2001</v>
          </cell>
        </row>
        <row r="42">
          <cell r="D42">
            <v>630000000</v>
          </cell>
          <cell r="E42">
            <v>2001</v>
          </cell>
        </row>
        <row r="43">
          <cell r="D43">
            <v>2252250000</v>
          </cell>
          <cell r="E43">
            <v>2001</v>
          </cell>
        </row>
        <row r="44">
          <cell r="D44">
            <v>90000000</v>
          </cell>
          <cell r="E44">
            <v>2001</v>
          </cell>
        </row>
        <row r="45">
          <cell r="D45">
            <v>108000000</v>
          </cell>
          <cell r="E45">
            <v>2001</v>
          </cell>
        </row>
        <row r="46">
          <cell r="D46">
            <v>4725000000</v>
          </cell>
          <cell r="E46">
            <v>2001</v>
          </cell>
        </row>
        <row r="47">
          <cell r="D47">
            <v>216000000</v>
          </cell>
          <cell r="E47">
            <v>2001</v>
          </cell>
        </row>
        <row r="48">
          <cell r="D48">
            <v>168750000</v>
          </cell>
          <cell r="E48">
            <v>2001</v>
          </cell>
        </row>
        <row r="49">
          <cell r="D49">
            <v>180000000</v>
          </cell>
          <cell r="E49">
            <v>2001</v>
          </cell>
        </row>
        <row r="50">
          <cell r="D50">
            <v>336000000</v>
          </cell>
          <cell r="E50">
            <v>2001</v>
          </cell>
        </row>
        <row r="51">
          <cell r="D51">
            <v>999000000</v>
          </cell>
          <cell r="E51">
            <v>2001</v>
          </cell>
        </row>
        <row r="52">
          <cell r="D52">
            <v>468000000</v>
          </cell>
          <cell r="E52">
            <v>2001</v>
          </cell>
        </row>
        <row r="53">
          <cell r="D53">
            <v>2856000000</v>
          </cell>
          <cell r="E53">
            <v>2001</v>
          </cell>
        </row>
        <row r="54">
          <cell r="D54">
            <v>2940000000</v>
          </cell>
          <cell r="E54">
            <v>2001</v>
          </cell>
        </row>
        <row r="55">
          <cell r="D55">
            <v>107250000</v>
          </cell>
          <cell r="E55">
            <v>2001</v>
          </cell>
        </row>
        <row r="56">
          <cell r="D56">
            <v>4725000000</v>
          </cell>
          <cell r="E56">
            <v>2001</v>
          </cell>
        </row>
        <row r="57">
          <cell r="D57">
            <v>31588402771.260002</v>
          </cell>
          <cell r="E57">
            <v>2001</v>
          </cell>
        </row>
        <row r="58">
          <cell r="D58">
            <v>1134000000</v>
          </cell>
          <cell r="E58">
            <v>2001</v>
          </cell>
        </row>
        <row r="59">
          <cell r="D59">
            <v>7275000000</v>
          </cell>
          <cell r="E59">
            <v>2001</v>
          </cell>
        </row>
        <row r="60">
          <cell r="D60">
            <v>234097500</v>
          </cell>
          <cell r="E60">
            <v>2001</v>
          </cell>
        </row>
        <row r="61">
          <cell r="D61">
            <v>949130000</v>
          </cell>
          <cell r="E61">
            <v>2001</v>
          </cell>
        </row>
        <row r="62">
          <cell r="D62">
            <v>386750000</v>
          </cell>
          <cell r="E62">
            <v>2001</v>
          </cell>
        </row>
        <row r="63">
          <cell r="D63">
            <v>153562500</v>
          </cell>
          <cell r="E63">
            <v>2001</v>
          </cell>
        </row>
        <row r="64">
          <cell r="D64">
            <v>268450000</v>
          </cell>
          <cell r="E64">
            <v>2001</v>
          </cell>
        </row>
        <row r="65">
          <cell r="D65">
            <v>428610000</v>
          </cell>
          <cell r="E65">
            <v>2001</v>
          </cell>
        </row>
        <row r="66">
          <cell r="D66">
            <v>87587500</v>
          </cell>
          <cell r="E66">
            <v>2001</v>
          </cell>
        </row>
        <row r="67">
          <cell r="D67">
            <v>324187500</v>
          </cell>
          <cell r="E67">
            <v>2001</v>
          </cell>
        </row>
        <row r="68">
          <cell r="D68">
            <v>1305000000</v>
          </cell>
          <cell r="E68">
            <v>2001</v>
          </cell>
        </row>
        <row r="69">
          <cell r="D69">
            <v>118755000</v>
          </cell>
          <cell r="E69">
            <v>2001</v>
          </cell>
        </row>
        <row r="70">
          <cell r="D70">
            <v>68040000</v>
          </cell>
          <cell r="E70">
            <v>2001</v>
          </cell>
        </row>
        <row r="71">
          <cell r="D71">
            <v>86450000</v>
          </cell>
          <cell r="E71">
            <v>2001</v>
          </cell>
        </row>
        <row r="72">
          <cell r="D72">
            <v>145600000</v>
          </cell>
          <cell r="E72">
            <v>2001</v>
          </cell>
        </row>
        <row r="73">
          <cell r="D73">
            <v>145600000</v>
          </cell>
          <cell r="E73">
            <v>2001</v>
          </cell>
        </row>
        <row r="74">
          <cell r="D74">
            <v>174720000</v>
          </cell>
          <cell r="E74">
            <v>2001</v>
          </cell>
        </row>
        <row r="75">
          <cell r="D75">
            <v>317362500</v>
          </cell>
          <cell r="E75">
            <v>2001</v>
          </cell>
        </row>
        <row r="76">
          <cell r="D76">
            <v>1742422500</v>
          </cell>
          <cell r="E76">
            <v>2001</v>
          </cell>
        </row>
        <row r="77">
          <cell r="D77">
            <v>216125000</v>
          </cell>
          <cell r="E77">
            <v>2001</v>
          </cell>
        </row>
        <row r="78">
          <cell r="D78">
            <v>1650550765</v>
          </cell>
          <cell r="E78">
            <v>2001</v>
          </cell>
        </row>
        <row r="79">
          <cell r="D79">
            <v>630000000</v>
          </cell>
          <cell r="E79">
            <v>2001</v>
          </cell>
        </row>
        <row r="80">
          <cell r="D80">
            <v>9359649503.9899998</v>
          </cell>
          <cell r="E80">
            <v>2001</v>
          </cell>
        </row>
        <row r="81">
          <cell r="D81">
            <v>2275000000</v>
          </cell>
          <cell r="E81">
            <v>2001</v>
          </cell>
        </row>
        <row r="82">
          <cell r="D82">
            <v>3890250000</v>
          </cell>
          <cell r="E82">
            <v>2001</v>
          </cell>
        </row>
        <row r="83">
          <cell r="D83">
            <v>4299750000</v>
          </cell>
          <cell r="E83">
            <v>2001</v>
          </cell>
        </row>
        <row r="84">
          <cell r="D84">
            <v>2591976598.3800001</v>
          </cell>
          <cell r="E84">
            <v>2001</v>
          </cell>
        </row>
        <row r="85">
          <cell r="D85">
            <v>540000000</v>
          </cell>
          <cell r="E85">
            <v>2001</v>
          </cell>
        </row>
        <row r="86">
          <cell r="D86">
            <v>1620000000</v>
          </cell>
          <cell r="E86">
            <v>2001</v>
          </cell>
        </row>
        <row r="87">
          <cell r="D87">
            <v>540000000</v>
          </cell>
          <cell r="E87">
            <v>2001</v>
          </cell>
        </row>
        <row r="88">
          <cell r="D88">
            <v>900000000</v>
          </cell>
          <cell r="E88">
            <v>2001</v>
          </cell>
        </row>
        <row r="89">
          <cell r="D89">
            <v>175500000</v>
          </cell>
          <cell r="E89">
            <v>2001</v>
          </cell>
        </row>
        <row r="90">
          <cell r="D90">
            <v>675000000</v>
          </cell>
          <cell r="E90">
            <v>2001</v>
          </cell>
        </row>
        <row r="91">
          <cell r="D91">
            <v>3360000000</v>
          </cell>
          <cell r="E91">
            <v>2001</v>
          </cell>
        </row>
        <row r="92">
          <cell r="D92">
            <v>2700000000</v>
          </cell>
          <cell r="E92">
            <v>2001</v>
          </cell>
        </row>
        <row r="93">
          <cell r="D93">
            <v>288000000</v>
          </cell>
          <cell r="E93">
            <v>2001</v>
          </cell>
        </row>
        <row r="94">
          <cell r="D94">
            <v>3273925686</v>
          </cell>
          <cell r="E94">
            <v>2001</v>
          </cell>
        </row>
        <row r="95">
          <cell r="D95">
            <v>2475000000</v>
          </cell>
          <cell r="E95">
            <v>2001</v>
          </cell>
        </row>
        <row r="96">
          <cell r="D96">
            <v>450000000</v>
          </cell>
          <cell r="E96">
            <v>2001</v>
          </cell>
        </row>
        <row r="97">
          <cell r="D97">
            <v>46812964265.480003</v>
          </cell>
          <cell r="E97">
            <v>2001</v>
          </cell>
        </row>
        <row r="98">
          <cell r="D98">
            <v>6975000000</v>
          </cell>
          <cell r="E98">
            <v>2001</v>
          </cell>
        </row>
        <row r="99">
          <cell r="D99">
            <v>20175343360</v>
          </cell>
          <cell r="E99">
            <v>2001</v>
          </cell>
        </row>
        <row r="100">
          <cell r="D100">
            <v>13778074379</v>
          </cell>
          <cell r="E100">
            <v>2001</v>
          </cell>
        </row>
        <row r="101">
          <cell r="D101">
            <v>4420800000</v>
          </cell>
          <cell r="E101">
            <v>2001</v>
          </cell>
        </row>
        <row r="102">
          <cell r="D102">
            <v>175500000</v>
          </cell>
          <cell r="E102">
            <v>2001</v>
          </cell>
        </row>
        <row r="103">
          <cell r="D103">
            <v>3360000000</v>
          </cell>
          <cell r="E103">
            <v>2001</v>
          </cell>
        </row>
        <row r="104">
          <cell r="D104">
            <v>2080000000</v>
          </cell>
          <cell r="E104">
            <v>2001</v>
          </cell>
        </row>
        <row r="105">
          <cell r="D105">
            <v>980850000</v>
          </cell>
          <cell r="E105">
            <v>2001</v>
          </cell>
        </row>
        <row r="106">
          <cell r="D106">
            <v>506250000</v>
          </cell>
          <cell r="E106">
            <v>2001</v>
          </cell>
        </row>
        <row r="107">
          <cell r="D107">
            <v>1108800000</v>
          </cell>
          <cell r="E107">
            <v>2001</v>
          </cell>
        </row>
        <row r="108">
          <cell r="D108">
            <v>1142400000</v>
          </cell>
          <cell r="E108">
            <v>2001</v>
          </cell>
        </row>
        <row r="109">
          <cell r="D109">
            <v>913733028</v>
          </cell>
          <cell r="E109">
            <v>2001</v>
          </cell>
        </row>
        <row r="110">
          <cell r="D110">
            <v>15371093732.342295</v>
          </cell>
          <cell r="E110">
            <v>2001</v>
          </cell>
        </row>
        <row r="111">
          <cell r="D111">
            <v>2058000000</v>
          </cell>
          <cell r="E111">
            <v>2001</v>
          </cell>
        </row>
        <row r="112">
          <cell r="D112">
            <v>2016000000</v>
          </cell>
          <cell r="E112">
            <v>2001</v>
          </cell>
        </row>
        <row r="113">
          <cell r="D113">
            <v>1176000000</v>
          </cell>
          <cell r="E113">
            <v>2001</v>
          </cell>
        </row>
        <row r="114">
          <cell r="D114">
            <v>1848000000</v>
          </cell>
          <cell r="E114">
            <v>2001</v>
          </cell>
        </row>
        <row r="115">
          <cell r="D115">
            <v>4200000000</v>
          </cell>
          <cell r="E115">
            <v>2001</v>
          </cell>
        </row>
        <row r="116">
          <cell r="D116">
            <v>4992000000</v>
          </cell>
          <cell r="E116">
            <v>2001</v>
          </cell>
        </row>
        <row r="117">
          <cell r="D117">
            <v>8400000000</v>
          </cell>
          <cell r="E117">
            <v>2001</v>
          </cell>
        </row>
        <row r="118">
          <cell r="D118">
            <v>12022715750</v>
          </cell>
          <cell r="E118">
            <v>2001</v>
          </cell>
        </row>
        <row r="119">
          <cell r="D119">
            <v>1300000000</v>
          </cell>
          <cell r="E119">
            <v>2001</v>
          </cell>
        </row>
        <row r="120">
          <cell r="D120">
            <v>14400000000</v>
          </cell>
          <cell r="E120">
            <v>2001</v>
          </cell>
        </row>
        <row r="121">
          <cell r="D121">
            <v>16170000000</v>
          </cell>
          <cell r="E121">
            <v>2001</v>
          </cell>
        </row>
        <row r="122">
          <cell r="D122">
            <v>819000000</v>
          </cell>
          <cell r="E122">
            <v>2001</v>
          </cell>
        </row>
        <row r="123">
          <cell r="D123">
            <v>303750000</v>
          </cell>
          <cell r="E123">
            <v>2001</v>
          </cell>
        </row>
        <row r="124">
          <cell r="D124">
            <v>17280000000</v>
          </cell>
          <cell r="E124">
            <v>2001</v>
          </cell>
        </row>
        <row r="125">
          <cell r="D125">
            <v>56840000000</v>
          </cell>
          <cell r="E125">
            <v>2001</v>
          </cell>
        </row>
        <row r="126">
          <cell r="D126">
            <v>15288000000</v>
          </cell>
          <cell r="E126">
            <v>2001</v>
          </cell>
        </row>
        <row r="127">
          <cell r="D127">
            <v>11424000000</v>
          </cell>
          <cell r="E127">
            <v>2001</v>
          </cell>
        </row>
        <row r="128">
          <cell r="D128">
            <v>15680000000</v>
          </cell>
          <cell r="E128">
            <v>2001</v>
          </cell>
        </row>
        <row r="129">
          <cell r="D129">
            <v>3060956544</v>
          </cell>
          <cell r="E129">
            <v>2001</v>
          </cell>
        </row>
        <row r="130">
          <cell r="D130">
            <v>4992000000</v>
          </cell>
          <cell r="E130">
            <v>2001</v>
          </cell>
        </row>
        <row r="131">
          <cell r="D131">
            <v>4302632417</v>
          </cell>
          <cell r="E131">
            <v>2001</v>
          </cell>
        </row>
        <row r="132">
          <cell r="D132">
            <v>1755000000</v>
          </cell>
          <cell r="E132">
            <v>2001</v>
          </cell>
        </row>
        <row r="133">
          <cell r="D133">
            <v>5376000000</v>
          </cell>
          <cell r="E133">
            <v>2001</v>
          </cell>
        </row>
        <row r="134">
          <cell r="D134">
            <v>998400000</v>
          </cell>
          <cell r="E134">
            <v>2001</v>
          </cell>
        </row>
        <row r="135">
          <cell r="D135">
            <v>1248000000</v>
          </cell>
          <cell r="E135">
            <v>2001</v>
          </cell>
        </row>
        <row r="136">
          <cell r="D136">
            <v>1190400000</v>
          </cell>
          <cell r="E136">
            <v>2001</v>
          </cell>
        </row>
        <row r="137">
          <cell r="D137">
            <v>580500000</v>
          </cell>
          <cell r="E137">
            <v>2001</v>
          </cell>
        </row>
        <row r="138">
          <cell r="D138">
            <v>261000000</v>
          </cell>
          <cell r="E138">
            <v>2001</v>
          </cell>
        </row>
        <row r="139">
          <cell r="D139">
            <v>3159000000</v>
          </cell>
          <cell r="E139">
            <v>2001</v>
          </cell>
        </row>
        <row r="140">
          <cell r="D140">
            <v>6552000000</v>
          </cell>
          <cell r="E140">
            <v>2001</v>
          </cell>
        </row>
        <row r="141">
          <cell r="D141">
            <v>765000000</v>
          </cell>
          <cell r="E141">
            <v>2001</v>
          </cell>
        </row>
        <row r="142">
          <cell r="D142">
            <v>6048000000</v>
          </cell>
          <cell r="E142">
            <v>2001</v>
          </cell>
        </row>
        <row r="143">
          <cell r="D143">
            <v>2937600000</v>
          </cell>
          <cell r="E143">
            <v>2001</v>
          </cell>
        </row>
        <row r="144">
          <cell r="D144">
            <v>720000000</v>
          </cell>
          <cell r="E144">
            <v>2001</v>
          </cell>
        </row>
        <row r="145">
          <cell r="D145">
            <v>1080000000</v>
          </cell>
          <cell r="E145">
            <v>2001</v>
          </cell>
        </row>
        <row r="146">
          <cell r="D146">
            <v>1011456000</v>
          </cell>
          <cell r="E146">
            <v>2001</v>
          </cell>
        </row>
        <row r="147">
          <cell r="D147">
            <v>3640000000</v>
          </cell>
          <cell r="E147">
            <v>2001</v>
          </cell>
        </row>
        <row r="148">
          <cell r="D148">
            <v>3071250000</v>
          </cell>
          <cell r="E148">
            <v>2001</v>
          </cell>
        </row>
        <row r="149">
          <cell r="D149">
            <v>3240000000</v>
          </cell>
          <cell r="E149">
            <v>2001</v>
          </cell>
        </row>
        <row r="150">
          <cell r="D150">
            <v>2835000000</v>
          </cell>
          <cell r="E150">
            <v>2001</v>
          </cell>
        </row>
        <row r="151">
          <cell r="D151">
            <v>1215000000</v>
          </cell>
          <cell r="E151">
            <v>2001</v>
          </cell>
        </row>
        <row r="152">
          <cell r="D152">
            <v>2835000000</v>
          </cell>
          <cell r="E152">
            <v>2001</v>
          </cell>
        </row>
        <row r="153">
          <cell r="D153">
            <v>3000000000</v>
          </cell>
          <cell r="E153">
            <v>2001</v>
          </cell>
        </row>
        <row r="154">
          <cell r="D154">
            <v>263250000</v>
          </cell>
          <cell r="E154">
            <v>2001</v>
          </cell>
        </row>
        <row r="155">
          <cell r="D155">
            <v>5119353361.6199999</v>
          </cell>
          <cell r="E155">
            <v>2001</v>
          </cell>
        </row>
        <row r="156">
          <cell r="D156">
            <v>2304000000</v>
          </cell>
          <cell r="E156">
            <v>2001</v>
          </cell>
        </row>
        <row r="157">
          <cell r="D157">
            <v>643500000</v>
          </cell>
          <cell r="E157">
            <v>2001</v>
          </cell>
        </row>
        <row r="158">
          <cell r="D158">
            <v>1008000000</v>
          </cell>
          <cell r="E158">
            <v>2001</v>
          </cell>
        </row>
        <row r="159">
          <cell r="D159">
            <v>1440000000</v>
          </cell>
          <cell r="E159">
            <v>2001</v>
          </cell>
        </row>
        <row r="160">
          <cell r="D160">
            <v>864000000</v>
          </cell>
          <cell r="E160">
            <v>2001</v>
          </cell>
        </row>
        <row r="161">
          <cell r="D161">
            <v>540000000</v>
          </cell>
          <cell r="E161">
            <v>2001</v>
          </cell>
        </row>
        <row r="162">
          <cell r="D162">
            <v>3160500000</v>
          </cell>
          <cell r="E162">
            <v>2001</v>
          </cell>
        </row>
        <row r="163">
          <cell r="D163">
            <v>1323000000</v>
          </cell>
          <cell r="E163">
            <v>2001</v>
          </cell>
        </row>
        <row r="164">
          <cell r="D164">
            <v>648000000</v>
          </cell>
          <cell r="E164">
            <v>2001</v>
          </cell>
        </row>
        <row r="165">
          <cell r="D165">
            <v>1440000000</v>
          </cell>
          <cell r="E165">
            <v>2001</v>
          </cell>
        </row>
        <row r="166">
          <cell r="D166">
            <v>787500000</v>
          </cell>
          <cell r="E166">
            <v>2001</v>
          </cell>
        </row>
        <row r="167">
          <cell r="D167">
            <v>700000000</v>
          </cell>
          <cell r="E167">
            <v>2001</v>
          </cell>
        </row>
        <row r="168">
          <cell r="D168">
            <v>536747180</v>
          </cell>
          <cell r="E168">
            <v>2001</v>
          </cell>
        </row>
        <row r="169">
          <cell r="D169">
            <v>600000000</v>
          </cell>
          <cell r="E169">
            <v>2001</v>
          </cell>
        </row>
        <row r="170">
          <cell r="D170">
            <v>243750000</v>
          </cell>
          <cell r="E170">
            <v>2001</v>
          </cell>
        </row>
        <row r="171">
          <cell r="D171">
            <v>787500000</v>
          </cell>
          <cell r="E171">
            <v>2001</v>
          </cell>
        </row>
        <row r="172">
          <cell r="D172">
            <v>4613760526</v>
          </cell>
          <cell r="E172">
            <v>2001</v>
          </cell>
        </row>
        <row r="173">
          <cell r="D173">
            <v>832000000</v>
          </cell>
          <cell r="E173">
            <v>2001</v>
          </cell>
        </row>
        <row r="174">
          <cell r="D174">
            <v>187200000</v>
          </cell>
          <cell r="E174">
            <v>2001</v>
          </cell>
        </row>
        <row r="175">
          <cell r="D175">
            <v>525000000</v>
          </cell>
          <cell r="E175">
            <v>2001</v>
          </cell>
        </row>
        <row r="176">
          <cell r="D176">
            <v>1115572260</v>
          </cell>
          <cell r="E176">
            <v>2001</v>
          </cell>
        </row>
        <row r="177">
          <cell r="D177">
            <v>537600000</v>
          </cell>
          <cell r="E177">
            <v>2001</v>
          </cell>
        </row>
        <row r="178">
          <cell r="D178">
            <v>1229280000</v>
          </cell>
          <cell r="E178">
            <v>2001</v>
          </cell>
        </row>
        <row r="179">
          <cell r="D179">
            <v>180000000</v>
          </cell>
          <cell r="E179">
            <v>2001</v>
          </cell>
        </row>
        <row r="180">
          <cell r="D180">
            <v>975000000</v>
          </cell>
          <cell r="E180">
            <v>2001</v>
          </cell>
        </row>
        <row r="181">
          <cell r="D181">
            <v>472500000</v>
          </cell>
          <cell r="E181">
            <v>2001</v>
          </cell>
        </row>
        <row r="182">
          <cell r="D182">
            <v>337500000</v>
          </cell>
          <cell r="E182">
            <v>2001</v>
          </cell>
        </row>
        <row r="183">
          <cell r="D183">
            <v>441000000</v>
          </cell>
          <cell r="E183">
            <v>2001</v>
          </cell>
        </row>
        <row r="184">
          <cell r="D184">
            <v>472500000</v>
          </cell>
          <cell r="E184">
            <v>2001</v>
          </cell>
        </row>
        <row r="185">
          <cell r="D185">
            <v>405000000</v>
          </cell>
          <cell r="E185">
            <v>2001</v>
          </cell>
        </row>
        <row r="186">
          <cell r="D186">
            <v>810000000</v>
          </cell>
          <cell r="E186">
            <v>2001</v>
          </cell>
        </row>
        <row r="187">
          <cell r="D187">
            <v>47250000</v>
          </cell>
          <cell r="E187">
            <v>2001</v>
          </cell>
        </row>
        <row r="188">
          <cell r="D188">
            <v>378000000</v>
          </cell>
          <cell r="E188">
            <v>2001</v>
          </cell>
        </row>
        <row r="189">
          <cell r="D189">
            <v>270000000</v>
          </cell>
          <cell r="E189">
            <v>2001</v>
          </cell>
        </row>
        <row r="190">
          <cell r="D190">
            <v>453375000</v>
          </cell>
          <cell r="E190">
            <v>2001</v>
          </cell>
        </row>
        <row r="191">
          <cell r="D191">
            <v>1215000000</v>
          </cell>
          <cell r="E191">
            <v>2001</v>
          </cell>
        </row>
        <row r="192">
          <cell r="D192">
            <v>239400000</v>
          </cell>
          <cell r="E192">
            <v>2001</v>
          </cell>
        </row>
        <row r="193">
          <cell r="D193">
            <v>1770000000</v>
          </cell>
          <cell r="E193">
            <v>2001</v>
          </cell>
        </row>
        <row r="194">
          <cell r="D194">
            <v>1248000000</v>
          </cell>
          <cell r="E194">
            <v>2001</v>
          </cell>
        </row>
        <row r="195">
          <cell r="D195">
            <v>6600000000</v>
          </cell>
          <cell r="E195">
            <v>2004</v>
          </cell>
        </row>
        <row r="196">
          <cell r="D196">
            <v>841500000</v>
          </cell>
          <cell r="E196">
            <v>2006</v>
          </cell>
        </row>
        <row r="197">
          <cell r="D197">
            <v>7560000000</v>
          </cell>
          <cell r="E197">
            <v>1993</v>
          </cell>
        </row>
        <row r="198">
          <cell r="D198">
            <v>945000000</v>
          </cell>
          <cell r="E198">
            <v>1996</v>
          </cell>
        </row>
        <row r="199">
          <cell r="D199">
            <v>286650000</v>
          </cell>
          <cell r="E199">
            <v>1942</v>
          </cell>
        </row>
        <row r="200">
          <cell r="D200">
            <v>420000000</v>
          </cell>
          <cell r="E200">
            <v>1980</v>
          </cell>
        </row>
        <row r="201">
          <cell r="D201">
            <v>128000000</v>
          </cell>
          <cell r="E201">
            <v>2006</v>
          </cell>
        </row>
        <row r="202">
          <cell r="D202">
            <v>7177500000</v>
          </cell>
          <cell r="E202">
            <v>2005</v>
          </cell>
        </row>
        <row r="203">
          <cell r="D203">
            <v>336000000</v>
          </cell>
          <cell r="E203">
            <v>2006</v>
          </cell>
        </row>
        <row r="204">
          <cell r="D204">
            <v>294000000</v>
          </cell>
          <cell r="E204">
            <v>1942</v>
          </cell>
        </row>
        <row r="205">
          <cell r="D205">
            <v>504000000</v>
          </cell>
          <cell r="E205">
            <v>1980</v>
          </cell>
        </row>
        <row r="206">
          <cell r="D206">
            <v>150000000</v>
          </cell>
          <cell r="E206">
            <v>2006</v>
          </cell>
        </row>
        <row r="207">
          <cell r="D207">
            <v>162000000</v>
          </cell>
          <cell r="E207">
            <v>1999</v>
          </cell>
        </row>
        <row r="208">
          <cell r="D208">
            <v>841500000</v>
          </cell>
          <cell r="E208">
            <v>2006</v>
          </cell>
        </row>
        <row r="209">
          <cell r="D209">
            <v>2772000000</v>
          </cell>
          <cell r="E209">
            <v>1987</v>
          </cell>
        </row>
        <row r="210">
          <cell r="D210">
            <v>308000000</v>
          </cell>
          <cell r="E210">
            <v>1999</v>
          </cell>
        </row>
        <row r="211">
          <cell r="D211">
            <v>1155000000</v>
          </cell>
          <cell r="E211">
            <v>2003</v>
          </cell>
        </row>
        <row r="212">
          <cell r="D212">
            <v>374400000</v>
          </cell>
          <cell r="E212">
            <v>2000</v>
          </cell>
        </row>
        <row r="213">
          <cell r="D213">
            <v>345600000</v>
          </cell>
          <cell r="E213">
            <v>1981</v>
          </cell>
        </row>
        <row r="214">
          <cell r="D214">
            <v>3168000000</v>
          </cell>
          <cell r="E214">
            <v>1999</v>
          </cell>
        </row>
        <row r="215">
          <cell r="D215">
            <v>388800000</v>
          </cell>
          <cell r="E215">
            <v>1990</v>
          </cell>
        </row>
        <row r="216">
          <cell r="D216">
            <v>648000000</v>
          </cell>
          <cell r="E216">
            <v>1990</v>
          </cell>
        </row>
        <row r="217">
          <cell r="D217">
            <v>374400000</v>
          </cell>
          <cell r="E217">
            <v>2000</v>
          </cell>
        </row>
        <row r="218">
          <cell r="D218">
            <v>388800000</v>
          </cell>
          <cell r="E218">
            <v>1990</v>
          </cell>
        </row>
        <row r="219">
          <cell r="D219">
            <v>345600000</v>
          </cell>
          <cell r="E219">
            <v>1987</v>
          </cell>
        </row>
        <row r="220">
          <cell r="D220">
            <v>486000000</v>
          </cell>
          <cell r="E220">
            <v>1991</v>
          </cell>
        </row>
        <row r="221">
          <cell r="D221">
            <v>230400000</v>
          </cell>
          <cell r="E221">
            <v>2006</v>
          </cell>
        </row>
        <row r="222">
          <cell r="D222">
            <v>378000000</v>
          </cell>
          <cell r="E222">
            <v>1990</v>
          </cell>
        </row>
        <row r="223">
          <cell r="D223">
            <v>576000000</v>
          </cell>
          <cell r="E223">
            <v>1987</v>
          </cell>
        </row>
        <row r="224">
          <cell r="D224">
            <v>432000000</v>
          </cell>
          <cell r="E224">
            <v>2006</v>
          </cell>
        </row>
        <row r="225">
          <cell r="D225">
            <v>226800000</v>
          </cell>
          <cell r="E225">
            <v>1992</v>
          </cell>
        </row>
        <row r="226">
          <cell r="D226">
            <v>324000000</v>
          </cell>
          <cell r="E226">
            <v>2006</v>
          </cell>
        </row>
        <row r="227">
          <cell r="D227">
            <v>140400000</v>
          </cell>
          <cell r="E227">
            <v>2004</v>
          </cell>
        </row>
        <row r="228">
          <cell r="D228">
            <v>396000000</v>
          </cell>
          <cell r="E228">
            <v>1982</v>
          </cell>
        </row>
        <row r="229">
          <cell r="D229">
            <v>140400000</v>
          </cell>
          <cell r="E229">
            <v>2004</v>
          </cell>
        </row>
        <row r="230">
          <cell r="D230">
            <v>720000000</v>
          </cell>
          <cell r="E230">
            <v>2006</v>
          </cell>
        </row>
        <row r="231">
          <cell r="D231">
            <v>384000000</v>
          </cell>
          <cell r="E231">
            <v>2005</v>
          </cell>
        </row>
        <row r="232">
          <cell r="D232">
            <v>140400000</v>
          </cell>
          <cell r="E232">
            <v>2004</v>
          </cell>
        </row>
        <row r="233">
          <cell r="D233">
            <v>135000000</v>
          </cell>
          <cell r="E233">
            <v>1996</v>
          </cell>
        </row>
        <row r="234">
          <cell r="D234">
            <v>252000000</v>
          </cell>
          <cell r="E234">
            <v>1995</v>
          </cell>
        </row>
        <row r="235">
          <cell r="D235">
            <v>336000000</v>
          </cell>
          <cell r="E235">
            <v>1978</v>
          </cell>
        </row>
        <row r="236">
          <cell r="D236">
            <v>528000000</v>
          </cell>
          <cell r="E236">
            <v>1990</v>
          </cell>
        </row>
        <row r="237">
          <cell r="D237">
            <v>180000000</v>
          </cell>
          <cell r="E237">
            <v>1990</v>
          </cell>
        </row>
        <row r="238">
          <cell r="D238">
            <v>252000000</v>
          </cell>
          <cell r="E238">
            <v>1984</v>
          </cell>
        </row>
        <row r="239">
          <cell r="D239">
            <v>486000000</v>
          </cell>
          <cell r="E239">
            <v>1986</v>
          </cell>
        </row>
        <row r="240">
          <cell r="D240">
            <v>1848000000</v>
          </cell>
          <cell r="E240">
            <v>1988</v>
          </cell>
        </row>
        <row r="241">
          <cell r="D241">
            <v>422400000</v>
          </cell>
          <cell r="E241">
            <v>1981</v>
          </cell>
        </row>
        <row r="242">
          <cell r="D242">
            <v>1320000000</v>
          </cell>
          <cell r="E242">
            <v>2006</v>
          </cell>
        </row>
        <row r="243">
          <cell r="D243">
            <v>528000000</v>
          </cell>
          <cell r="E243">
            <v>2006</v>
          </cell>
        </row>
        <row r="244">
          <cell r="D244">
            <v>2125200000</v>
          </cell>
          <cell r="E244">
            <v>1987</v>
          </cell>
        </row>
        <row r="245">
          <cell r="D245">
            <v>841500000</v>
          </cell>
          <cell r="E245">
            <v>2004</v>
          </cell>
        </row>
        <row r="246">
          <cell r="D246">
            <v>495000000</v>
          </cell>
          <cell r="E246">
            <v>2001</v>
          </cell>
        </row>
        <row r="247">
          <cell r="D247">
            <v>2059200000</v>
          </cell>
          <cell r="E247">
            <v>2004</v>
          </cell>
        </row>
        <row r="248">
          <cell r="D248">
            <v>495000000</v>
          </cell>
          <cell r="E248">
            <v>2001</v>
          </cell>
        </row>
        <row r="249">
          <cell r="D249">
            <v>841500000</v>
          </cell>
          <cell r="E249">
            <v>2004</v>
          </cell>
        </row>
        <row r="250">
          <cell r="D250">
            <v>150000000</v>
          </cell>
          <cell r="E250">
            <v>2006</v>
          </cell>
        </row>
        <row r="251">
          <cell r="D251">
            <v>1750542695.4095719</v>
          </cell>
          <cell r="E251">
            <v>2007</v>
          </cell>
        </row>
        <row r="252">
          <cell r="D252">
            <v>1797674273.4540961</v>
          </cell>
          <cell r="E252">
            <v>2007</v>
          </cell>
        </row>
        <row r="253">
          <cell r="D253">
            <v>2826398290.872139</v>
          </cell>
          <cell r="E253">
            <v>2007</v>
          </cell>
        </row>
        <row r="254">
          <cell r="D254">
            <v>1990033077.2583308</v>
          </cell>
          <cell r="E254">
            <v>2007</v>
          </cell>
        </row>
        <row r="255">
          <cell r="D255">
            <v>2194386304.3273997</v>
          </cell>
          <cell r="E255">
            <v>2007</v>
          </cell>
        </row>
        <row r="256">
          <cell r="D256">
            <v>5037798091.3787003</v>
          </cell>
          <cell r="E256">
            <v>2007</v>
          </cell>
        </row>
        <row r="257">
          <cell r="D257">
            <v>1259881574.9739072</v>
          </cell>
          <cell r="E257">
            <v>2007</v>
          </cell>
        </row>
        <row r="258">
          <cell r="D258">
            <v>1445197841.9462903</v>
          </cell>
          <cell r="E258">
            <v>2007</v>
          </cell>
        </row>
        <row r="259">
          <cell r="D259">
            <v>3995337645.1723862</v>
          </cell>
          <cell r="E259">
            <v>2007</v>
          </cell>
        </row>
        <row r="260">
          <cell r="D260">
            <v>92623120.774719015</v>
          </cell>
          <cell r="E260">
            <v>2007</v>
          </cell>
        </row>
        <row r="261">
          <cell r="D261">
            <v>9470100204.3266697</v>
          </cell>
          <cell r="E261">
            <v>2007</v>
          </cell>
        </row>
        <row r="262">
          <cell r="D262">
            <v>1495355556.08446</v>
          </cell>
          <cell r="E262">
            <v>2007</v>
          </cell>
        </row>
        <row r="263">
          <cell r="D263">
            <v>1601590326.3398361</v>
          </cell>
          <cell r="E263">
            <v>2007</v>
          </cell>
        </row>
        <row r="264">
          <cell r="D264">
            <v>1236351311.7744997</v>
          </cell>
          <cell r="E264">
            <v>2007</v>
          </cell>
        </row>
        <row r="265">
          <cell r="D265">
            <v>1286184534.3929939</v>
          </cell>
          <cell r="E265">
            <v>2007</v>
          </cell>
        </row>
        <row r="266">
          <cell r="D266">
            <v>3309782443.4143963</v>
          </cell>
          <cell r="E266">
            <v>2007</v>
          </cell>
        </row>
        <row r="267">
          <cell r="D267">
            <v>2746245475.7522197</v>
          </cell>
          <cell r="E267">
            <v>2007</v>
          </cell>
        </row>
        <row r="268">
          <cell r="D268">
            <v>2013774833.48155</v>
          </cell>
          <cell r="E268">
            <v>2007</v>
          </cell>
        </row>
        <row r="269">
          <cell r="D269">
            <v>5825831760.3196297</v>
          </cell>
          <cell r="E269">
            <v>2007</v>
          </cell>
        </row>
        <row r="270">
          <cell r="D270">
            <v>1143090531.604764</v>
          </cell>
          <cell r="E270">
            <v>2007</v>
          </cell>
        </row>
        <row r="271">
          <cell r="D271">
            <v>364880737.00996</v>
          </cell>
          <cell r="E271">
            <v>2007</v>
          </cell>
        </row>
        <row r="272">
          <cell r="D272">
            <v>2746245475.7522197</v>
          </cell>
          <cell r="E272">
            <v>2007</v>
          </cell>
        </row>
        <row r="273">
          <cell r="D273">
            <v>789287288.45564878</v>
          </cell>
          <cell r="E273">
            <v>2007</v>
          </cell>
        </row>
        <row r="274">
          <cell r="D274">
            <v>677119699.41373801</v>
          </cell>
          <cell r="E274">
            <v>2007</v>
          </cell>
        </row>
        <row r="275">
          <cell r="D275">
            <v>789287288.44000006</v>
          </cell>
          <cell r="E275">
            <v>2007</v>
          </cell>
        </row>
        <row r="276">
          <cell r="D276">
            <v>786808471.61551905</v>
          </cell>
          <cell r="E276">
            <v>2007</v>
          </cell>
        </row>
        <row r="277">
          <cell r="D277">
            <v>732909624.99453104</v>
          </cell>
          <cell r="E277">
            <v>2007</v>
          </cell>
        </row>
        <row r="278">
          <cell r="D278">
            <v>646450700.572227</v>
          </cell>
          <cell r="E278">
            <v>2007</v>
          </cell>
        </row>
        <row r="279">
          <cell r="D279">
            <v>680558937.49492168</v>
          </cell>
          <cell r="E279">
            <v>2007</v>
          </cell>
        </row>
        <row r="280">
          <cell r="D280">
            <v>631947584.81671309</v>
          </cell>
          <cell r="E280">
            <v>2007</v>
          </cell>
        </row>
        <row r="281">
          <cell r="D281">
            <v>659658905.78583896</v>
          </cell>
          <cell r="E281">
            <v>2007</v>
          </cell>
        </row>
        <row r="282">
          <cell r="D282">
            <v>667654574.73438203</v>
          </cell>
          <cell r="E282">
            <v>2007</v>
          </cell>
        </row>
        <row r="283">
          <cell r="D283">
            <v>705972610.72970796</v>
          </cell>
          <cell r="E283">
            <v>2007</v>
          </cell>
        </row>
        <row r="284">
          <cell r="D284">
            <v>779831709.96329999</v>
          </cell>
          <cell r="E284">
            <v>2007</v>
          </cell>
        </row>
        <row r="285">
          <cell r="D285">
            <v>890878662.61464095</v>
          </cell>
          <cell r="E285">
            <v>2007</v>
          </cell>
        </row>
        <row r="286">
          <cell r="D286">
            <v>786272302.10877895</v>
          </cell>
          <cell r="E286">
            <v>2007</v>
          </cell>
        </row>
        <row r="287">
          <cell r="D287">
            <v>695109994.81529498</v>
          </cell>
          <cell r="E287">
            <v>2007</v>
          </cell>
        </row>
        <row r="288">
          <cell r="D288">
            <v>929480817.58420205</v>
          </cell>
          <cell r="E288">
            <v>2007</v>
          </cell>
        </row>
        <row r="289">
          <cell r="D289">
            <v>738816590.76175904</v>
          </cell>
          <cell r="E289">
            <v>2007</v>
          </cell>
        </row>
        <row r="290">
          <cell r="D290">
            <v>1400963703.44068</v>
          </cell>
          <cell r="E290">
            <v>2015</v>
          </cell>
        </row>
        <row r="291">
          <cell r="D291">
            <v>1606819122.6242001</v>
          </cell>
          <cell r="E291">
            <v>2007</v>
          </cell>
        </row>
        <row r="292">
          <cell r="D292">
            <v>966122240.69814003</v>
          </cell>
          <cell r="E292">
            <v>2007</v>
          </cell>
        </row>
        <row r="293">
          <cell r="D293">
            <v>1327353361.6165369</v>
          </cell>
          <cell r="E293">
            <v>2007</v>
          </cell>
        </row>
        <row r="294">
          <cell r="D294">
            <v>6847118208.5808697</v>
          </cell>
          <cell r="E294">
            <v>2007</v>
          </cell>
        </row>
        <row r="295">
          <cell r="D295">
            <v>2864585047.9665399</v>
          </cell>
          <cell r="E295">
            <v>2007</v>
          </cell>
        </row>
        <row r="296">
          <cell r="D296">
            <v>1327353361.6165369</v>
          </cell>
          <cell r="E296">
            <v>2007</v>
          </cell>
        </row>
        <row r="297">
          <cell r="D297">
            <v>1327353361.6165369</v>
          </cell>
          <cell r="E297">
            <v>2007</v>
          </cell>
        </row>
        <row r="298">
          <cell r="D298">
            <v>1327353361.6165369</v>
          </cell>
          <cell r="E298">
            <v>2007</v>
          </cell>
        </row>
        <row r="299">
          <cell r="D299">
            <v>1327353361.6165369</v>
          </cell>
          <cell r="E299">
            <v>2007</v>
          </cell>
        </row>
        <row r="300">
          <cell r="D300">
            <v>1110059695.6493311</v>
          </cell>
          <cell r="E300">
            <v>2007</v>
          </cell>
        </row>
        <row r="301">
          <cell r="D301">
            <v>1327353361.6165369</v>
          </cell>
          <cell r="E301">
            <v>2007</v>
          </cell>
        </row>
        <row r="302">
          <cell r="D302">
            <v>636337766.08424675</v>
          </cell>
          <cell r="E302">
            <v>2007</v>
          </cell>
        </row>
        <row r="303">
          <cell r="D303">
            <v>837379143.13253343</v>
          </cell>
          <cell r="E303">
            <v>2007</v>
          </cell>
        </row>
        <row r="304">
          <cell r="D304">
            <v>4984557066.1999998</v>
          </cell>
          <cell r="E304">
            <v>2007</v>
          </cell>
        </row>
        <row r="305">
          <cell r="D305">
            <v>3783819547.1500001</v>
          </cell>
          <cell r="E305">
            <v>2007</v>
          </cell>
        </row>
        <row r="306">
          <cell r="D306">
            <v>749497417.32000005</v>
          </cell>
          <cell r="E306">
            <v>2007</v>
          </cell>
        </row>
        <row r="307">
          <cell r="D307">
            <v>1012401500</v>
          </cell>
          <cell r="E307">
            <v>2007</v>
          </cell>
        </row>
        <row r="308">
          <cell r="D308">
            <v>14991856876.784245</v>
          </cell>
          <cell r="E308">
            <v>2007</v>
          </cell>
        </row>
        <row r="309">
          <cell r="D309">
            <v>1004635245.0665743</v>
          </cell>
          <cell r="E309">
            <v>2007</v>
          </cell>
        </row>
        <row r="310">
          <cell r="D310">
            <v>3087425688.1593609</v>
          </cell>
          <cell r="E310">
            <v>2007</v>
          </cell>
        </row>
        <row r="311">
          <cell r="D311">
            <v>2113731899.5999999</v>
          </cell>
          <cell r="E311">
            <v>2007</v>
          </cell>
        </row>
        <row r="312">
          <cell r="D312">
            <v>29986611460</v>
          </cell>
          <cell r="E312">
            <v>2008</v>
          </cell>
        </row>
        <row r="313">
          <cell r="D313">
            <v>8726284111.1459866</v>
          </cell>
          <cell r="E313">
            <v>2008</v>
          </cell>
        </row>
        <row r="314">
          <cell r="D314">
            <v>5674612893</v>
          </cell>
          <cell r="E314">
            <v>2008</v>
          </cell>
        </row>
        <row r="315">
          <cell r="D315">
            <v>1685204437</v>
          </cell>
          <cell r="E315">
            <v>2008</v>
          </cell>
        </row>
        <row r="316">
          <cell r="D316">
            <v>1969256837</v>
          </cell>
          <cell r="E316">
            <v>2008</v>
          </cell>
        </row>
        <row r="317">
          <cell r="D317">
            <v>10544570566</v>
          </cell>
          <cell r="E317">
            <v>2008</v>
          </cell>
        </row>
        <row r="318">
          <cell r="D318">
            <v>5288983329</v>
          </cell>
          <cell r="E318">
            <v>2008</v>
          </cell>
        </row>
        <row r="319">
          <cell r="D319">
            <v>711641781</v>
          </cell>
          <cell r="E319">
            <v>2008</v>
          </cell>
        </row>
        <row r="320">
          <cell r="D320">
            <v>4998589477</v>
          </cell>
          <cell r="E320">
            <v>2008</v>
          </cell>
        </row>
        <row r="321">
          <cell r="D321">
            <v>829088158</v>
          </cell>
          <cell r="E321">
            <v>2008</v>
          </cell>
        </row>
        <row r="322">
          <cell r="D322">
            <v>250000000</v>
          </cell>
          <cell r="E322">
            <v>2008</v>
          </cell>
        </row>
        <row r="323">
          <cell r="D323">
            <v>5108967559.5763826</v>
          </cell>
          <cell r="E323">
            <v>2008</v>
          </cell>
        </row>
        <row r="324">
          <cell r="D324">
            <v>2130596812.9205101</v>
          </cell>
          <cell r="E324">
            <v>2008</v>
          </cell>
        </row>
        <row r="325">
          <cell r="D325">
            <v>837796595</v>
          </cell>
          <cell r="E325">
            <v>2008</v>
          </cell>
        </row>
        <row r="326">
          <cell r="D326">
            <v>523294499</v>
          </cell>
          <cell r="E326">
            <v>2008</v>
          </cell>
        </row>
        <row r="327">
          <cell r="D327">
            <v>498235979.05180186</v>
          </cell>
          <cell r="E327">
            <v>2008</v>
          </cell>
        </row>
        <row r="328">
          <cell r="D328">
            <v>400080843</v>
          </cell>
          <cell r="E328">
            <v>2008</v>
          </cell>
        </row>
        <row r="329">
          <cell r="D329">
            <v>326364200</v>
          </cell>
          <cell r="E329">
            <v>2008</v>
          </cell>
        </row>
        <row r="330">
          <cell r="D330">
            <v>22133964474</v>
          </cell>
          <cell r="E330">
            <v>2009</v>
          </cell>
        </row>
        <row r="331">
          <cell r="D331">
            <v>22007615819</v>
          </cell>
          <cell r="E331">
            <v>2009</v>
          </cell>
        </row>
        <row r="332">
          <cell r="D332">
            <v>530573293</v>
          </cell>
          <cell r="E332">
            <v>2009</v>
          </cell>
        </row>
        <row r="333">
          <cell r="D333">
            <v>3574205433</v>
          </cell>
          <cell r="E333">
            <v>2009</v>
          </cell>
        </row>
        <row r="334">
          <cell r="D334">
            <v>1200224056</v>
          </cell>
          <cell r="E334">
            <v>2009</v>
          </cell>
        </row>
        <row r="335">
          <cell r="D335">
            <v>20917123303</v>
          </cell>
          <cell r="E335">
            <v>2010</v>
          </cell>
        </row>
        <row r="336">
          <cell r="D336">
            <v>1977632629</v>
          </cell>
          <cell r="E336">
            <v>2010</v>
          </cell>
        </row>
        <row r="337">
          <cell r="D337">
            <v>1192070199</v>
          </cell>
          <cell r="E337">
            <v>2010</v>
          </cell>
        </row>
        <row r="338">
          <cell r="D338">
            <v>2978274268.4109097</v>
          </cell>
          <cell r="E338">
            <v>2011</v>
          </cell>
        </row>
        <row r="339">
          <cell r="D339">
            <v>1759387701.9008303</v>
          </cell>
          <cell r="E339">
            <v>2011</v>
          </cell>
        </row>
        <row r="340">
          <cell r="D340">
            <v>1487022334.5887914</v>
          </cell>
          <cell r="E340">
            <v>2011</v>
          </cell>
        </row>
        <row r="341">
          <cell r="D341">
            <v>3557254334.12431</v>
          </cell>
          <cell r="E341">
            <v>2011</v>
          </cell>
        </row>
        <row r="342">
          <cell r="D342">
            <v>3257404911.7153997</v>
          </cell>
          <cell r="E342">
            <v>2011</v>
          </cell>
        </row>
        <row r="343">
          <cell r="D343">
            <v>3841002466.5544596</v>
          </cell>
          <cell r="E343">
            <v>2011</v>
          </cell>
        </row>
        <row r="344">
          <cell r="D344">
            <v>672970829.95844185</v>
          </cell>
          <cell r="E344">
            <v>2011</v>
          </cell>
        </row>
        <row r="345">
          <cell r="D345">
            <v>720415026.35516441</v>
          </cell>
          <cell r="E345">
            <v>2011</v>
          </cell>
        </row>
        <row r="346">
          <cell r="D346">
            <v>4609392818.7695818</v>
          </cell>
          <cell r="E346">
            <v>2011</v>
          </cell>
        </row>
        <row r="347">
          <cell r="D347">
            <v>666142171.96289265</v>
          </cell>
          <cell r="E347">
            <v>2011</v>
          </cell>
        </row>
        <row r="348">
          <cell r="D348">
            <v>1650335467.45</v>
          </cell>
          <cell r="E348">
            <v>2011</v>
          </cell>
        </row>
        <row r="349">
          <cell r="D349">
            <v>562181911.29999995</v>
          </cell>
          <cell r="E349">
            <v>2011</v>
          </cell>
        </row>
        <row r="350">
          <cell r="D350">
            <v>16031900</v>
          </cell>
          <cell r="E350">
            <v>2011</v>
          </cell>
        </row>
        <row r="351">
          <cell r="D351">
            <v>56100500</v>
          </cell>
          <cell r="E351">
            <v>2011</v>
          </cell>
        </row>
        <row r="352">
          <cell r="D352">
            <v>56964700</v>
          </cell>
          <cell r="E352">
            <v>2011</v>
          </cell>
        </row>
        <row r="353">
          <cell r="D353">
            <v>1798246935</v>
          </cell>
          <cell r="E353">
            <v>2011</v>
          </cell>
        </row>
        <row r="354">
          <cell r="D354">
            <v>84556900</v>
          </cell>
          <cell r="E354">
            <v>2011</v>
          </cell>
        </row>
        <row r="355">
          <cell r="D355">
            <v>3830922576</v>
          </cell>
          <cell r="E355">
            <v>2011</v>
          </cell>
        </row>
        <row r="356">
          <cell r="D356">
            <v>1722640846.3199999</v>
          </cell>
          <cell r="E356">
            <v>2011</v>
          </cell>
        </row>
        <row r="357">
          <cell r="D357">
            <v>6948665692.3699999</v>
          </cell>
          <cell r="E357">
            <v>2011</v>
          </cell>
        </row>
        <row r="358">
          <cell r="D358">
            <v>7667608917.5499992</v>
          </cell>
          <cell r="E358">
            <v>2011</v>
          </cell>
        </row>
        <row r="359">
          <cell r="D359">
            <v>8087400</v>
          </cell>
          <cell r="E359">
            <v>2012</v>
          </cell>
        </row>
        <row r="360">
          <cell r="D360">
            <v>1131370695.543797</v>
          </cell>
          <cell r="E360">
            <v>2012</v>
          </cell>
        </row>
        <row r="361">
          <cell r="D361">
            <v>1636229063.0043535</v>
          </cell>
          <cell r="E361">
            <v>2012</v>
          </cell>
        </row>
        <row r="362">
          <cell r="D362">
            <v>1136545521.504935</v>
          </cell>
          <cell r="E362">
            <v>2012</v>
          </cell>
        </row>
        <row r="363">
          <cell r="D363">
            <v>1244781279.9893248</v>
          </cell>
          <cell r="E363">
            <v>2012</v>
          </cell>
        </row>
        <row r="364">
          <cell r="D364">
            <v>2776676476.1366801</v>
          </cell>
          <cell r="E364">
            <v>2012</v>
          </cell>
        </row>
        <row r="365">
          <cell r="D365">
            <v>1560463250.3707366</v>
          </cell>
          <cell r="E365">
            <v>2012</v>
          </cell>
        </row>
        <row r="366">
          <cell r="D366">
            <v>410267652.64856702</v>
          </cell>
          <cell r="E366">
            <v>2012</v>
          </cell>
        </row>
        <row r="367">
          <cell r="D367">
            <v>3314762916.41675</v>
          </cell>
          <cell r="E367">
            <v>2012</v>
          </cell>
        </row>
        <row r="368">
          <cell r="D368">
            <v>3138518318.2668023</v>
          </cell>
          <cell r="E368">
            <v>2012</v>
          </cell>
        </row>
        <row r="369">
          <cell r="D369">
            <v>3248767238.5415602</v>
          </cell>
          <cell r="E369">
            <v>2012</v>
          </cell>
        </row>
        <row r="370">
          <cell r="D370">
            <v>1467969946.0446103</v>
          </cell>
          <cell r="E370">
            <v>2012</v>
          </cell>
        </row>
        <row r="371">
          <cell r="D371">
            <v>3429496091.4810162</v>
          </cell>
          <cell r="E371">
            <v>2012</v>
          </cell>
        </row>
        <row r="372">
          <cell r="D372">
            <v>2671864502.9721117</v>
          </cell>
          <cell r="E372">
            <v>2012</v>
          </cell>
        </row>
        <row r="373">
          <cell r="D373">
            <v>4766925638.6591597</v>
          </cell>
          <cell r="E373">
            <v>2012</v>
          </cell>
        </row>
        <row r="374">
          <cell r="D374">
            <v>1598810500.7151661</v>
          </cell>
          <cell r="E374">
            <v>2012</v>
          </cell>
        </row>
        <row r="375">
          <cell r="D375">
            <v>1899132200.4191258</v>
          </cell>
          <cell r="E375">
            <v>2012</v>
          </cell>
        </row>
        <row r="376">
          <cell r="D376">
            <v>1571078911.2345409</v>
          </cell>
          <cell r="E376">
            <v>2012</v>
          </cell>
        </row>
        <row r="377">
          <cell r="D377">
            <v>8033301761.4229603</v>
          </cell>
          <cell r="E377">
            <v>2012</v>
          </cell>
        </row>
        <row r="378">
          <cell r="D378">
            <v>1597174170.3423619</v>
          </cell>
          <cell r="E378">
            <v>2012</v>
          </cell>
        </row>
        <row r="379">
          <cell r="D379">
            <v>1462268233.7791154</v>
          </cell>
          <cell r="E379">
            <v>2012</v>
          </cell>
        </row>
        <row r="380">
          <cell r="D380">
            <v>1593664584.2917645</v>
          </cell>
          <cell r="E380">
            <v>2012</v>
          </cell>
        </row>
        <row r="381">
          <cell r="D381">
            <v>1600078073.018373</v>
          </cell>
          <cell r="E381">
            <v>2012</v>
          </cell>
        </row>
        <row r="382">
          <cell r="D382">
            <v>1536783053.2370956</v>
          </cell>
          <cell r="E382">
            <v>2012</v>
          </cell>
        </row>
        <row r="383">
          <cell r="D383">
            <v>3289380516.7796202</v>
          </cell>
          <cell r="E383">
            <v>2012</v>
          </cell>
        </row>
        <row r="384">
          <cell r="D384">
            <v>11987663158.4603</v>
          </cell>
          <cell r="E384">
            <v>2012</v>
          </cell>
        </row>
        <row r="385">
          <cell r="D385">
            <v>3331381781.9313898</v>
          </cell>
          <cell r="E385">
            <v>2012</v>
          </cell>
        </row>
        <row r="386">
          <cell r="D386">
            <v>7204662185.0902042</v>
          </cell>
          <cell r="E386">
            <v>2012</v>
          </cell>
        </row>
        <row r="387">
          <cell r="D387">
            <v>1032348746.5314332</v>
          </cell>
          <cell r="E387">
            <v>2012</v>
          </cell>
        </row>
        <row r="388">
          <cell r="D388">
            <v>1145248023.880646</v>
          </cell>
          <cell r="E388">
            <v>2012</v>
          </cell>
        </row>
        <row r="389">
          <cell r="D389">
            <v>76019206.029997841</v>
          </cell>
          <cell r="E389">
            <v>2012</v>
          </cell>
        </row>
        <row r="390">
          <cell r="D390">
            <v>76115535.321222559</v>
          </cell>
          <cell r="E390">
            <v>2012</v>
          </cell>
        </row>
        <row r="391">
          <cell r="D391">
            <v>102755972.83967289</v>
          </cell>
          <cell r="E391">
            <v>2012</v>
          </cell>
        </row>
        <row r="392">
          <cell r="D392">
            <v>83626402.271583661</v>
          </cell>
          <cell r="E392">
            <v>2012</v>
          </cell>
        </row>
        <row r="393">
          <cell r="D393">
            <v>61843579.711400554</v>
          </cell>
          <cell r="E393">
            <v>2012</v>
          </cell>
        </row>
        <row r="394">
          <cell r="D394">
            <v>3375384144</v>
          </cell>
          <cell r="E394">
            <v>2012</v>
          </cell>
        </row>
        <row r="395">
          <cell r="D395">
            <v>3935487059</v>
          </cell>
          <cell r="E395">
            <v>2012</v>
          </cell>
        </row>
        <row r="396">
          <cell r="D396">
            <v>2219297579</v>
          </cell>
          <cell r="E396">
            <v>2013</v>
          </cell>
        </row>
        <row r="397">
          <cell r="D397">
            <v>1284742209</v>
          </cell>
          <cell r="E397">
            <v>2013</v>
          </cell>
        </row>
        <row r="398">
          <cell r="D398">
            <v>1749736768</v>
          </cell>
          <cell r="E398">
            <v>2013</v>
          </cell>
        </row>
        <row r="399">
          <cell r="D399">
            <v>1663779645</v>
          </cell>
          <cell r="E399">
            <v>2013</v>
          </cell>
        </row>
        <row r="400">
          <cell r="D400">
            <v>5337508027</v>
          </cell>
          <cell r="E400">
            <v>2013</v>
          </cell>
        </row>
        <row r="401">
          <cell r="D401">
            <v>3623464863</v>
          </cell>
          <cell r="E401">
            <v>2013</v>
          </cell>
        </row>
        <row r="402">
          <cell r="D402">
            <v>1768063472</v>
          </cell>
          <cell r="E402">
            <v>2013</v>
          </cell>
        </row>
        <row r="403">
          <cell r="D403">
            <v>1780990624</v>
          </cell>
          <cell r="E403">
            <v>2013</v>
          </cell>
        </row>
        <row r="404">
          <cell r="D404">
            <v>1721445175</v>
          </cell>
          <cell r="E404">
            <v>2013</v>
          </cell>
        </row>
        <row r="405">
          <cell r="D405">
            <v>3025459495</v>
          </cell>
          <cell r="E405">
            <v>2013</v>
          </cell>
        </row>
        <row r="406">
          <cell r="D406">
            <v>5749727762</v>
          </cell>
          <cell r="E406">
            <v>2013</v>
          </cell>
        </row>
        <row r="407">
          <cell r="D407">
            <v>716925612</v>
          </cell>
          <cell r="E407">
            <v>2013</v>
          </cell>
        </row>
        <row r="408">
          <cell r="D408">
            <v>1027221016</v>
          </cell>
          <cell r="E408">
            <v>2013</v>
          </cell>
        </row>
        <row r="409">
          <cell r="D409">
            <v>8623468047</v>
          </cell>
          <cell r="E409">
            <v>2013</v>
          </cell>
        </row>
        <row r="410">
          <cell r="D410">
            <v>2280941691</v>
          </cell>
          <cell r="E410">
            <v>2013</v>
          </cell>
        </row>
        <row r="411">
          <cell r="D411">
            <v>2104052688</v>
          </cell>
          <cell r="E411">
            <v>2013</v>
          </cell>
        </row>
        <row r="412">
          <cell r="D412">
            <v>1827236217</v>
          </cell>
          <cell r="E412">
            <v>2013</v>
          </cell>
        </row>
        <row r="413">
          <cell r="D413">
            <v>1701051417</v>
          </cell>
          <cell r="E413">
            <v>2013</v>
          </cell>
        </row>
        <row r="414">
          <cell r="D414">
            <v>1684357399</v>
          </cell>
          <cell r="E414">
            <v>2013</v>
          </cell>
        </row>
        <row r="415">
          <cell r="D415">
            <v>783907728</v>
          </cell>
          <cell r="E415">
            <v>2013</v>
          </cell>
        </row>
        <row r="416">
          <cell r="D416">
            <v>198785526</v>
          </cell>
          <cell r="E416">
            <v>2013</v>
          </cell>
        </row>
        <row r="417">
          <cell r="D417">
            <v>2229465896</v>
          </cell>
          <cell r="E417">
            <v>2013</v>
          </cell>
        </row>
        <row r="418">
          <cell r="D418">
            <v>195230504</v>
          </cell>
          <cell r="E418">
            <v>2013</v>
          </cell>
        </row>
        <row r="419">
          <cell r="D419">
            <v>272429048</v>
          </cell>
          <cell r="E419">
            <v>2014</v>
          </cell>
        </row>
        <row r="420">
          <cell r="D420">
            <v>2236254252</v>
          </cell>
          <cell r="E420">
            <v>2014</v>
          </cell>
        </row>
        <row r="421">
          <cell r="D421">
            <v>1858553044</v>
          </cell>
          <cell r="E421">
            <v>2014</v>
          </cell>
        </row>
        <row r="422">
          <cell r="D422">
            <v>1872278823</v>
          </cell>
          <cell r="E422">
            <v>2014</v>
          </cell>
        </row>
        <row r="423">
          <cell r="D423">
            <v>1212803223</v>
          </cell>
          <cell r="E423">
            <v>2014</v>
          </cell>
        </row>
        <row r="424">
          <cell r="D424">
            <v>197719954</v>
          </cell>
          <cell r="E424">
            <v>2014</v>
          </cell>
        </row>
        <row r="425">
          <cell r="D425">
            <v>197994103</v>
          </cell>
          <cell r="E425">
            <v>2014</v>
          </cell>
        </row>
        <row r="426">
          <cell r="D426">
            <v>187443170</v>
          </cell>
          <cell r="E426">
            <v>2014</v>
          </cell>
        </row>
        <row r="427">
          <cell r="D427">
            <v>1834435855</v>
          </cell>
          <cell r="E427">
            <v>2014</v>
          </cell>
        </row>
        <row r="428">
          <cell r="D428">
            <v>692444812</v>
          </cell>
          <cell r="E428">
            <v>2014</v>
          </cell>
        </row>
        <row r="429">
          <cell r="D429">
            <v>1894172066</v>
          </cell>
          <cell r="E429">
            <v>2014</v>
          </cell>
        </row>
        <row r="430">
          <cell r="D430">
            <v>5255870053</v>
          </cell>
          <cell r="E430">
            <v>2014</v>
          </cell>
        </row>
        <row r="431">
          <cell r="D431">
            <v>3769961879</v>
          </cell>
          <cell r="E431">
            <v>2014</v>
          </cell>
        </row>
        <row r="432">
          <cell r="D432">
            <v>1172323688</v>
          </cell>
          <cell r="E432">
            <v>2014</v>
          </cell>
        </row>
        <row r="433">
          <cell r="D433">
            <v>254080364</v>
          </cell>
          <cell r="E433">
            <v>2014</v>
          </cell>
        </row>
        <row r="434">
          <cell r="D434">
            <v>2410554234</v>
          </cell>
          <cell r="E434">
            <v>2014</v>
          </cell>
        </row>
        <row r="435">
          <cell r="D435">
            <v>1930134008</v>
          </cell>
          <cell r="E435">
            <v>2014</v>
          </cell>
        </row>
        <row r="436">
          <cell r="D436">
            <v>197942320</v>
          </cell>
          <cell r="E436">
            <v>2014</v>
          </cell>
        </row>
        <row r="437">
          <cell r="D437">
            <v>1927376842</v>
          </cell>
          <cell r="E437">
            <v>2014</v>
          </cell>
        </row>
        <row r="438">
          <cell r="D438">
            <v>321413975</v>
          </cell>
          <cell r="E438">
            <v>2014</v>
          </cell>
        </row>
        <row r="439">
          <cell r="D439">
            <v>1913817758</v>
          </cell>
          <cell r="E439">
            <v>2014</v>
          </cell>
        </row>
        <row r="440">
          <cell r="D440">
            <v>9827462391.6313477</v>
          </cell>
          <cell r="E440">
            <v>2014</v>
          </cell>
        </row>
        <row r="441">
          <cell r="D441">
            <v>1947872840</v>
          </cell>
          <cell r="E441">
            <v>2014</v>
          </cell>
        </row>
        <row r="442">
          <cell r="D442">
            <v>197462951</v>
          </cell>
          <cell r="E442">
            <v>2014</v>
          </cell>
        </row>
        <row r="443">
          <cell r="D443">
            <v>198146512</v>
          </cell>
          <cell r="E443">
            <v>2014</v>
          </cell>
        </row>
        <row r="444">
          <cell r="D444">
            <v>197600820</v>
          </cell>
          <cell r="E444">
            <v>2014</v>
          </cell>
        </row>
        <row r="445">
          <cell r="D445">
            <v>198334296</v>
          </cell>
          <cell r="E445">
            <v>2014</v>
          </cell>
        </row>
        <row r="446">
          <cell r="D446">
            <v>197935199</v>
          </cell>
          <cell r="E446">
            <v>2014</v>
          </cell>
        </row>
        <row r="447">
          <cell r="D447">
            <v>197798349</v>
          </cell>
          <cell r="E447">
            <v>2014</v>
          </cell>
        </row>
        <row r="448">
          <cell r="D448">
            <v>197815874</v>
          </cell>
          <cell r="E448">
            <v>2014</v>
          </cell>
        </row>
        <row r="449">
          <cell r="D449">
            <v>1914115810</v>
          </cell>
          <cell r="E449">
            <v>2014</v>
          </cell>
        </row>
        <row r="450">
          <cell r="D450">
            <v>446302277</v>
          </cell>
          <cell r="E450">
            <v>2014</v>
          </cell>
        </row>
        <row r="451">
          <cell r="D451">
            <v>371814177</v>
          </cell>
          <cell r="E451">
            <v>2014</v>
          </cell>
        </row>
        <row r="452">
          <cell r="D452">
            <v>197910872</v>
          </cell>
          <cell r="E452">
            <v>2014</v>
          </cell>
        </row>
        <row r="453">
          <cell r="D453">
            <v>197392348</v>
          </cell>
          <cell r="E453">
            <v>2014</v>
          </cell>
        </row>
        <row r="454">
          <cell r="D454">
            <v>197742059</v>
          </cell>
          <cell r="E454">
            <v>2014</v>
          </cell>
        </row>
        <row r="455">
          <cell r="D455">
            <v>197566438</v>
          </cell>
          <cell r="E455">
            <v>2014</v>
          </cell>
        </row>
        <row r="456">
          <cell r="D456">
            <v>197650648</v>
          </cell>
          <cell r="E456">
            <v>2014</v>
          </cell>
        </row>
        <row r="457">
          <cell r="D457">
            <v>197626838</v>
          </cell>
          <cell r="E457">
            <v>2014</v>
          </cell>
        </row>
        <row r="458">
          <cell r="D458">
            <v>196879677</v>
          </cell>
          <cell r="E458">
            <v>2014</v>
          </cell>
        </row>
        <row r="459">
          <cell r="D459">
            <v>197078483</v>
          </cell>
          <cell r="E459">
            <v>2014</v>
          </cell>
        </row>
        <row r="460">
          <cell r="D460">
            <v>197436525</v>
          </cell>
          <cell r="E460">
            <v>2014</v>
          </cell>
        </row>
        <row r="461">
          <cell r="D461">
            <v>197544440</v>
          </cell>
          <cell r="E461">
            <v>2014</v>
          </cell>
        </row>
        <row r="462">
          <cell r="D462">
            <v>192182044</v>
          </cell>
          <cell r="E462">
            <v>2014</v>
          </cell>
        </row>
        <row r="463">
          <cell r="D463">
            <v>187069610</v>
          </cell>
          <cell r="E463">
            <v>2014</v>
          </cell>
        </row>
        <row r="464">
          <cell r="D464">
            <v>197659444</v>
          </cell>
          <cell r="E464">
            <v>2014</v>
          </cell>
        </row>
        <row r="465">
          <cell r="D465">
            <v>196939048</v>
          </cell>
          <cell r="E465">
            <v>2014</v>
          </cell>
        </row>
        <row r="466">
          <cell r="D466">
            <v>198230943</v>
          </cell>
          <cell r="E466">
            <v>2014</v>
          </cell>
        </row>
        <row r="467">
          <cell r="D467">
            <v>197782386</v>
          </cell>
          <cell r="E467">
            <v>2014</v>
          </cell>
        </row>
        <row r="468">
          <cell r="D468">
            <v>197436838</v>
          </cell>
          <cell r="E468">
            <v>2014</v>
          </cell>
        </row>
        <row r="469">
          <cell r="D469">
            <v>1892921442</v>
          </cell>
          <cell r="E469">
            <v>2014</v>
          </cell>
        </row>
        <row r="470">
          <cell r="D470">
            <v>189452159</v>
          </cell>
          <cell r="E470">
            <v>2014</v>
          </cell>
        </row>
        <row r="471">
          <cell r="D471">
            <v>197613420</v>
          </cell>
          <cell r="E471">
            <v>2014</v>
          </cell>
        </row>
        <row r="472">
          <cell r="D472">
            <v>197861466</v>
          </cell>
          <cell r="E472">
            <v>2014</v>
          </cell>
        </row>
        <row r="473">
          <cell r="D473">
            <v>49779000</v>
          </cell>
          <cell r="E473">
            <v>2014</v>
          </cell>
        </row>
        <row r="474">
          <cell r="D474">
            <v>5771596592</v>
          </cell>
          <cell r="E474">
            <v>2015</v>
          </cell>
        </row>
        <row r="475">
          <cell r="D475">
            <v>3199037978</v>
          </cell>
          <cell r="E475">
            <v>2015</v>
          </cell>
        </row>
        <row r="476">
          <cell r="D476">
            <v>2127760813</v>
          </cell>
          <cell r="E476">
            <v>2015</v>
          </cell>
        </row>
        <row r="477">
          <cell r="D477">
            <v>1931170394</v>
          </cell>
          <cell r="E477">
            <v>2015</v>
          </cell>
        </row>
        <row r="478">
          <cell r="D478">
            <v>4142581848.1999998</v>
          </cell>
          <cell r="E478">
            <v>2015</v>
          </cell>
        </row>
        <row r="479">
          <cell r="D479">
            <v>2691692465</v>
          </cell>
          <cell r="E479">
            <v>2015</v>
          </cell>
        </row>
        <row r="480">
          <cell r="D480">
            <v>8656542443.2000008</v>
          </cell>
          <cell r="E480">
            <v>2015</v>
          </cell>
        </row>
        <row r="481">
          <cell r="D481">
            <v>1038080204</v>
          </cell>
          <cell r="E481">
            <v>2015</v>
          </cell>
        </row>
        <row r="482">
          <cell r="D482">
            <v>3131158428</v>
          </cell>
          <cell r="E482">
            <v>2015</v>
          </cell>
        </row>
        <row r="483">
          <cell r="D483">
            <v>2128040770</v>
          </cell>
          <cell r="E483">
            <v>2015</v>
          </cell>
        </row>
        <row r="484">
          <cell r="D484">
            <v>1990157144</v>
          </cell>
          <cell r="E484">
            <v>2015</v>
          </cell>
        </row>
        <row r="485">
          <cell r="D485">
            <v>2091776958</v>
          </cell>
          <cell r="E485">
            <v>2015</v>
          </cell>
        </row>
        <row r="486">
          <cell r="D486">
            <v>2126653104.2</v>
          </cell>
          <cell r="E486">
            <v>2015</v>
          </cell>
        </row>
        <row r="487">
          <cell r="D487">
            <v>3147563153</v>
          </cell>
          <cell r="E487">
            <v>2015</v>
          </cell>
        </row>
        <row r="488">
          <cell r="D488">
            <v>3073451038</v>
          </cell>
          <cell r="E488">
            <v>2015</v>
          </cell>
        </row>
        <row r="489">
          <cell r="D489">
            <v>3166464963</v>
          </cell>
          <cell r="E489">
            <v>2015</v>
          </cell>
        </row>
        <row r="490">
          <cell r="D490">
            <v>2122086666</v>
          </cell>
          <cell r="E490">
            <v>2015</v>
          </cell>
        </row>
        <row r="491">
          <cell r="D491">
            <v>2025740168</v>
          </cell>
          <cell r="E491">
            <v>2015</v>
          </cell>
        </row>
        <row r="492">
          <cell r="D492">
            <v>2153193000</v>
          </cell>
          <cell r="E492">
            <v>2015</v>
          </cell>
        </row>
        <row r="493">
          <cell r="D493">
            <v>2038722656.2</v>
          </cell>
          <cell r="E493">
            <v>2015</v>
          </cell>
        </row>
        <row r="494">
          <cell r="D494">
            <v>1656251100</v>
          </cell>
          <cell r="E494">
            <v>2015</v>
          </cell>
        </row>
        <row r="495">
          <cell r="D495">
            <v>3760564386.1999998</v>
          </cell>
          <cell r="E495">
            <v>2015</v>
          </cell>
        </row>
        <row r="496">
          <cell r="D496">
            <v>2482976673</v>
          </cell>
          <cell r="E496">
            <v>2015</v>
          </cell>
        </row>
        <row r="497">
          <cell r="D497">
            <v>2128408453</v>
          </cell>
          <cell r="E497">
            <v>2015</v>
          </cell>
        </row>
        <row r="498">
          <cell r="D498">
            <v>2132575732</v>
          </cell>
          <cell r="E498">
            <v>2015</v>
          </cell>
        </row>
        <row r="499">
          <cell r="D499">
            <v>2066023866.2</v>
          </cell>
          <cell r="E499">
            <v>2015</v>
          </cell>
        </row>
        <row r="500">
          <cell r="D500">
            <v>1212664598</v>
          </cell>
          <cell r="E500">
            <v>2015</v>
          </cell>
        </row>
        <row r="501">
          <cell r="D501">
            <v>2361312163</v>
          </cell>
          <cell r="E501">
            <v>2015</v>
          </cell>
        </row>
        <row r="502">
          <cell r="D502">
            <v>1855632664.2</v>
          </cell>
          <cell r="E502">
            <v>2015</v>
          </cell>
        </row>
        <row r="503">
          <cell r="D503">
            <v>2083405986.2</v>
          </cell>
          <cell r="E503">
            <v>2015</v>
          </cell>
        </row>
        <row r="504">
          <cell r="D504">
            <v>2349817980</v>
          </cell>
          <cell r="E504">
            <v>2015</v>
          </cell>
        </row>
        <row r="505">
          <cell r="D505">
            <v>247494064</v>
          </cell>
          <cell r="E505">
            <v>2015</v>
          </cell>
        </row>
        <row r="506">
          <cell r="D506">
            <v>2801026132</v>
          </cell>
          <cell r="E506">
            <v>2015</v>
          </cell>
        </row>
        <row r="507">
          <cell r="D507">
            <v>2023879506</v>
          </cell>
          <cell r="E507">
            <v>2015</v>
          </cell>
        </row>
        <row r="508">
          <cell r="D508">
            <v>6993176545.3037949</v>
          </cell>
          <cell r="E508">
            <v>2015</v>
          </cell>
        </row>
        <row r="509">
          <cell r="D509">
            <v>5113308736.9644003</v>
          </cell>
          <cell r="E509">
            <v>2015</v>
          </cell>
        </row>
        <row r="510">
          <cell r="D510">
            <v>6147420832.6300564</v>
          </cell>
          <cell r="E510">
            <v>2015</v>
          </cell>
        </row>
        <row r="511">
          <cell r="D511">
            <v>4424469137.1017532</v>
          </cell>
          <cell r="E511">
            <v>2015</v>
          </cell>
        </row>
        <row r="512">
          <cell r="D512">
            <v>194299755</v>
          </cell>
          <cell r="E512">
            <v>2015</v>
          </cell>
        </row>
        <row r="513">
          <cell r="D513">
            <v>187607827</v>
          </cell>
          <cell r="E513">
            <v>2015</v>
          </cell>
        </row>
        <row r="514">
          <cell r="D514">
            <v>1976709313</v>
          </cell>
          <cell r="E514">
            <v>2015</v>
          </cell>
        </row>
        <row r="515">
          <cell r="D515">
            <v>1945562821</v>
          </cell>
          <cell r="E515">
            <v>2015</v>
          </cell>
        </row>
        <row r="516">
          <cell r="D516">
            <v>194273678</v>
          </cell>
          <cell r="E516">
            <v>2015</v>
          </cell>
        </row>
        <row r="517">
          <cell r="D517">
            <v>469897527</v>
          </cell>
          <cell r="E517">
            <v>2015</v>
          </cell>
        </row>
        <row r="518">
          <cell r="D518">
            <v>194582579</v>
          </cell>
          <cell r="E518">
            <v>2015</v>
          </cell>
        </row>
        <row r="519">
          <cell r="D519">
            <v>194304755</v>
          </cell>
          <cell r="E519">
            <v>2015</v>
          </cell>
        </row>
        <row r="520">
          <cell r="D520">
            <v>194194110</v>
          </cell>
          <cell r="E520">
            <v>2015</v>
          </cell>
        </row>
        <row r="521">
          <cell r="D521">
            <v>191295534</v>
          </cell>
          <cell r="E521">
            <v>2015</v>
          </cell>
        </row>
        <row r="522">
          <cell r="D522">
            <v>195476550</v>
          </cell>
          <cell r="E522">
            <v>2015</v>
          </cell>
        </row>
        <row r="523">
          <cell r="D523">
            <v>193212995</v>
          </cell>
          <cell r="E523">
            <v>2015</v>
          </cell>
        </row>
        <row r="524">
          <cell r="D524">
            <v>193532549</v>
          </cell>
          <cell r="E524">
            <v>2015</v>
          </cell>
        </row>
        <row r="525">
          <cell r="D525">
            <v>192293177</v>
          </cell>
          <cell r="E525">
            <v>2015</v>
          </cell>
        </row>
        <row r="526">
          <cell r="D526">
            <v>190538964</v>
          </cell>
          <cell r="E526">
            <v>2015</v>
          </cell>
        </row>
        <row r="527">
          <cell r="D527">
            <v>121648894</v>
          </cell>
          <cell r="E527">
            <v>2015</v>
          </cell>
        </row>
        <row r="528">
          <cell r="D528">
            <v>1945177628</v>
          </cell>
          <cell r="E528">
            <v>2015</v>
          </cell>
        </row>
        <row r="529">
          <cell r="D529">
            <v>2197200060</v>
          </cell>
          <cell r="E529">
            <v>2015</v>
          </cell>
        </row>
        <row r="530">
          <cell r="D530">
            <v>2122831297</v>
          </cell>
          <cell r="E530">
            <v>2015</v>
          </cell>
        </row>
        <row r="531">
          <cell r="D531">
            <v>8378965790.1999998</v>
          </cell>
          <cell r="E531">
            <v>2015</v>
          </cell>
        </row>
        <row r="532">
          <cell r="D532">
            <v>2059213886</v>
          </cell>
          <cell r="E532">
            <v>2015</v>
          </cell>
        </row>
        <row r="533">
          <cell r="D533">
            <v>2125785396</v>
          </cell>
          <cell r="E533">
            <v>2015</v>
          </cell>
        </row>
        <row r="534">
          <cell r="D534">
            <v>191142383</v>
          </cell>
          <cell r="E534">
            <v>2015</v>
          </cell>
        </row>
        <row r="535">
          <cell r="D535">
            <v>190265603</v>
          </cell>
          <cell r="E535">
            <v>2015</v>
          </cell>
        </row>
        <row r="536">
          <cell r="D536">
            <v>741801931</v>
          </cell>
          <cell r="E536">
            <v>2015</v>
          </cell>
        </row>
        <row r="537">
          <cell r="D537">
            <v>194535396</v>
          </cell>
          <cell r="E537">
            <v>2015</v>
          </cell>
        </row>
        <row r="538">
          <cell r="D538">
            <v>194109943</v>
          </cell>
          <cell r="E538">
            <v>2015</v>
          </cell>
        </row>
        <row r="539">
          <cell r="D539">
            <v>194305774</v>
          </cell>
          <cell r="E539">
            <v>2015</v>
          </cell>
        </row>
        <row r="540">
          <cell r="D540">
            <v>192442791</v>
          </cell>
          <cell r="E540">
            <v>2015</v>
          </cell>
        </row>
        <row r="541">
          <cell r="D541">
            <v>195564131</v>
          </cell>
          <cell r="E541">
            <v>2015</v>
          </cell>
        </row>
        <row r="542">
          <cell r="D542">
            <v>194585175</v>
          </cell>
          <cell r="E542">
            <v>2015</v>
          </cell>
        </row>
        <row r="543">
          <cell r="D543">
            <v>194014396</v>
          </cell>
          <cell r="E543">
            <v>2015</v>
          </cell>
        </row>
        <row r="544">
          <cell r="D544">
            <v>28270054450.200001</v>
          </cell>
          <cell r="E544">
            <v>2015</v>
          </cell>
        </row>
        <row r="545">
          <cell r="D545">
            <v>1777518495</v>
          </cell>
          <cell r="E545">
            <v>2015</v>
          </cell>
        </row>
        <row r="546">
          <cell r="D546">
            <v>2539770681</v>
          </cell>
          <cell r="E546">
            <v>2015</v>
          </cell>
        </row>
        <row r="547">
          <cell r="D547">
            <v>246942569</v>
          </cell>
          <cell r="E547">
            <v>2015</v>
          </cell>
        </row>
        <row r="548">
          <cell r="D548">
            <v>191714919</v>
          </cell>
          <cell r="E548">
            <v>2015</v>
          </cell>
        </row>
        <row r="549">
          <cell r="D549">
            <v>133925703</v>
          </cell>
          <cell r="E549">
            <v>2015</v>
          </cell>
        </row>
        <row r="550">
          <cell r="D550">
            <v>191639680</v>
          </cell>
          <cell r="E550">
            <v>2015</v>
          </cell>
        </row>
        <row r="551">
          <cell r="D551">
            <v>192010205</v>
          </cell>
          <cell r="E551">
            <v>2015</v>
          </cell>
        </row>
        <row r="552">
          <cell r="D552">
            <v>190930494</v>
          </cell>
          <cell r="E552">
            <v>2015</v>
          </cell>
        </row>
        <row r="553">
          <cell r="D553">
            <v>674055175</v>
          </cell>
          <cell r="E553">
            <v>2015</v>
          </cell>
        </row>
        <row r="554">
          <cell r="D554">
            <v>194413644</v>
          </cell>
          <cell r="E554">
            <v>2015</v>
          </cell>
        </row>
        <row r="555">
          <cell r="D555">
            <v>194508025</v>
          </cell>
          <cell r="E555">
            <v>2015</v>
          </cell>
        </row>
        <row r="556">
          <cell r="D556">
            <v>194125619</v>
          </cell>
          <cell r="E556">
            <v>2015</v>
          </cell>
        </row>
        <row r="557">
          <cell r="D557">
            <v>194469172</v>
          </cell>
          <cell r="E557">
            <v>2015</v>
          </cell>
        </row>
        <row r="558">
          <cell r="D558">
            <v>8141572842.6999998</v>
          </cell>
          <cell r="E558">
            <v>2016</v>
          </cell>
        </row>
        <row r="559">
          <cell r="D559">
            <v>8147247049.011054</v>
          </cell>
          <cell r="E559">
            <v>2016</v>
          </cell>
        </row>
        <row r="560">
          <cell r="D560">
            <v>2960652854.1300001</v>
          </cell>
          <cell r="E560">
            <v>2016</v>
          </cell>
        </row>
        <row r="561">
          <cell r="D561">
            <v>1997824226.8399999</v>
          </cell>
          <cell r="E561">
            <v>2016</v>
          </cell>
        </row>
        <row r="562">
          <cell r="D562">
            <v>4868290282.0367718</v>
          </cell>
          <cell r="E562">
            <v>2016</v>
          </cell>
        </row>
        <row r="563">
          <cell r="D563">
            <v>1945903540.0999999</v>
          </cell>
          <cell r="E563">
            <v>2016</v>
          </cell>
        </row>
        <row r="564">
          <cell r="D564">
            <v>2819328226.6399999</v>
          </cell>
          <cell r="E564">
            <v>2016</v>
          </cell>
        </row>
        <row r="565">
          <cell r="D565">
            <v>9785377200</v>
          </cell>
          <cell r="E565">
            <v>2016</v>
          </cell>
        </row>
        <row r="566">
          <cell r="D566">
            <v>2400192423</v>
          </cell>
          <cell r="E566">
            <v>2016</v>
          </cell>
        </row>
        <row r="567">
          <cell r="D567">
            <v>8482176848.3360138</v>
          </cell>
          <cell r="E567">
            <v>2016</v>
          </cell>
        </row>
        <row r="568">
          <cell r="D568">
            <v>5591436679.1599998</v>
          </cell>
          <cell r="E568">
            <v>2016</v>
          </cell>
        </row>
        <row r="569">
          <cell r="D569">
            <v>5487724779.8400002</v>
          </cell>
          <cell r="E569">
            <v>2016</v>
          </cell>
        </row>
        <row r="570">
          <cell r="D570">
            <v>1890595464.96</v>
          </cell>
          <cell r="E570">
            <v>2016</v>
          </cell>
        </row>
        <row r="571">
          <cell r="D571">
            <v>2933446349.48</v>
          </cell>
          <cell r="E571">
            <v>2016</v>
          </cell>
        </row>
        <row r="572">
          <cell r="D572">
            <v>4250968123.3900442</v>
          </cell>
          <cell r="E572">
            <v>2016</v>
          </cell>
        </row>
        <row r="573">
          <cell r="D573">
            <v>2398001772.73</v>
          </cell>
          <cell r="E573">
            <v>2016</v>
          </cell>
        </row>
        <row r="574">
          <cell r="D574">
            <v>4682270294.1660614</v>
          </cell>
          <cell r="E574">
            <v>2016</v>
          </cell>
        </row>
        <row r="575">
          <cell r="D575">
            <v>3797259567.7199998</v>
          </cell>
          <cell r="E575">
            <v>2016</v>
          </cell>
        </row>
        <row r="576">
          <cell r="D576">
            <v>5854757832.3698645</v>
          </cell>
          <cell r="E576">
            <v>2016</v>
          </cell>
        </row>
        <row r="577">
          <cell r="D577">
            <v>4070073728.3230543</v>
          </cell>
          <cell r="E577">
            <v>2016</v>
          </cell>
        </row>
        <row r="578">
          <cell r="D578">
            <v>5335623040.4074984</v>
          </cell>
          <cell r="E578">
            <v>2016</v>
          </cell>
        </row>
        <row r="579">
          <cell r="D579">
            <v>2201551942.5196371</v>
          </cell>
          <cell r="E579">
            <v>2016</v>
          </cell>
        </row>
        <row r="580">
          <cell r="D580">
            <v>6046396941.1700001</v>
          </cell>
          <cell r="E580">
            <v>2016</v>
          </cell>
        </row>
        <row r="581">
          <cell r="D581">
            <v>1766998059.23</v>
          </cell>
          <cell r="E581">
            <v>2016</v>
          </cell>
        </row>
        <row r="582">
          <cell r="D582">
            <v>1944916077.3699999</v>
          </cell>
          <cell r="E582">
            <v>2016</v>
          </cell>
        </row>
        <row r="583">
          <cell r="D583">
            <v>1944689998.1099999</v>
          </cell>
          <cell r="E583">
            <v>2016</v>
          </cell>
        </row>
        <row r="584">
          <cell r="D584">
            <v>2522478651.5700002</v>
          </cell>
          <cell r="E584">
            <v>2016</v>
          </cell>
        </row>
        <row r="585">
          <cell r="D585">
            <v>998055696.14999998</v>
          </cell>
          <cell r="E585">
            <v>2016</v>
          </cell>
        </row>
        <row r="586">
          <cell r="D586">
            <v>198356308</v>
          </cell>
          <cell r="E586">
            <v>2016</v>
          </cell>
        </row>
        <row r="587">
          <cell r="D587">
            <v>197669566</v>
          </cell>
          <cell r="E587">
            <v>2016</v>
          </cell>
        </row>
        <row r="588">
          <cell r="D588">
            <v>49212500</v>
          </cell>
          <cell r="E588">
            <v>2013</v>
          </cell>
        </row>
        <row r="589">
          <cell r="D589">
            <v>1578446994</v>
          </cell>
          <cell r="E589">
            <v>2014</v>
          </cell>
        </row>
        <row r="590">
          <cell r="D590">
            <v>246942569</v>
          </cell>
          <cell r="E590">
            <v>2015</v>
          </cell>
        </row>
        <row r="591">
          <cell r="D591">
            <v>14872500</v>
          </cell>
          <cell r="E591">
            <v>2011</v>
          </cell>
        </row>
        <row r="592">
          <cell r="D592">
            <v>97700000</v>
          </cell>
          <cell r="E592">
            <v>2012</v>
          </cell>
        </row>
        <row r="593">
          <cell r="D593">
            <v>98837000</v>
          </cell>
          <cell r="E593">
            <v>2012</v>
          </cell>
        </row>
        <row r="594">
          <cell r="D594">
            <v>98808000</v>
          </cell>
          <cell r="E594">
            <v>2012</v>
          </cell>
        </row>
        <row r="595">
          <cell r="D595">
            <v>99133000</v>
          </cell>
          <cell r="E595">
            <v>2012</v>
          </cell>
        </row>
        <row r="596">
          <cell r="D596">
            <v>85228200.18037653</v>
          </cell>
          <cell r="E596">
            <v>2013</v>
          </cell>
        </row>
        <row r="597">
          <cell r="D597">
            <v>394888000</v>
          </cell>
          <cell r="E597">
            <v>2015</v>
          </cell>
        </row>
        <row r="598">
          <cell r="D598">
            <v>10790891754</v>
          </cell>
          <cell r="E598">
            <v>2007</v>
          </cell>
        </row>
        <row r="599">
          <cell r="D599">
            <v>1519697850</v>
          </cell>
          <cell r="E599">
            <v>2007</v>
          </cell>
        </row>
        <row r="600">
          <cell r="D600">
            <v>9817024325</v>
          </cell>
          <cell r="E600">
            <v>2007</v>
          </cell>
        </row>
        <row r="601">
          <cell r="D601">
            <v>2336767000</v>
          </cell>
          <cell r="E601">
            <v>2007</v>
          </cell>
        </row>
        <row r="602">
          <cell r="D602">
            <v>1300003636.4000001</v>
          </cell>
          <cell r="E602">
            <v>2007</v>
          </cell>
        </row>
        <row r="603">
          <cell r="D603">
            <v>130000363.59999999</v>
          </cell>
          <cell r="E603">
            <v>2007</v>
          </cell>
        </row>
        <row r="604">
          <cell r="D604">
            <v>993901000</v>
          </cell>
          <cell r="E604">
            <v>2007</v>
          </cell>
        </row>
        <row r="605">
          <cell r="D605">
            <v>474381180</v>
          </cell>
          <cell r="E605">
            <v>2007</v>
          </cell>
        </row>
        <row r="606">
          <cell r="D606">
            <v>2703573800</v>
          </cell>
          <cell r="E606">
            <v>2007</v>
          </cell>
        </row>
        <row r="607">
          <cell r="D607">
            <v>44799000</v>
          </cell>
          <cell r="E607">
            <v>2007</v>
          </cell>
        </row>
        <row r="608">
          <cell r="D608">
            <v>387073802.91121233</v>
          </cell>
          <cell r="E608">
            <v>2008</v>
          </cell>
        </row>
        <row r="609">
          <cell r="D609">
            <v>993199090.17379224</v>
          </cell>
          <cell r="E609">
            <v>2008</v>
          </cell>
        </row>
        <row r="610">
          <cell r="D610">
            <v>254393659.82620782</v>
          </cell>
          <cell r="E610">
            <v>2008</v>
          </cell>
        </row>
        <row r="611">
          <cell r="D611">
            <v>240015540</v>
          </cell>
          <cell r="E611">
            <v>2008</v>
          </cell>
        </row>
        <row r="612">
          <cell r="D612">
            <v>162000000</v>
          </cell>
          <cell r="E612">
            <v>2008</v>
          </cell>
        </row>
        <row r="613">
          <cell r="D613">
            <v>133560660.74659312</v>
          </cell>
          <cell r="E613">
            <v>2008</v>
          </cell>
        </row>
        <row r="614">
          <cell r="D614">
            <v>133367239.25340688</v>
          </cell>
          <cell r="E614">
            <v>2008</v>
          </cell>
        </row>
        <row r="615">
          <cell r="D615">
            <v>266240349.76335436</v>
          </cell>
          <cell r="E615">
            <v>2008</v>
          </cell>
        </row>
        <row r="616">
          <cell r="D616">
            <v>391678610.4209711</v>
          </cell>
          <cell r="E616">
            <v>2008</v>
          </cell>
        </row>
        <row r="617">
          <cell r="D617">
            <v>78630016.685688838</v>
          </cell>
          <cell r="E617">
            <v>2008</v>
          </cell>
        </row>
        <row r="618">
          <cell r="D618">
            <v>162801023.12998566</v>
          </cell>
          <cell r="E618">
            <v>2008</v>
          </cell>
        </row>
        <row r="619">
          <cell r="D619">
            <v>1346900000</v>
          </cell>
          <cell r="E619">
            <v>2008</v>
          </cell>
        </row>
        <row r="620">
          <cell r="D620">
            <v>103501800</v>
          </cell>
          <cell r="E620">
            <v>2008</v>
          </cell>
        </row>
        <row r="621">
          <cell r="D621">
            <v>126169200</v>
          </cell>
          <cell r="E621">
            <v>2008</v>
          </cell>
        </row>
        <row r="622">
          <cell r="D622">
            <v>166466700</v>
          </cell>
          <cell r="E622">
            <v>2008</v>
          </cell>
        </row>
        <row r="623">
          <cell r="D623">
            <v>103188000</v>
          </cell>
          <cell r="E623">
            <v>2008</v>
          </cell>
        </row>
        <row r="624">
          <cell r="D624">
            <v>170169300</v>
          </cell>
          <cell r="E624">
            <v>2008</v>
          </cell>
        </row>
        <row r="625">
          <cell r="D625">
            <v>88200000</v>
          </cell>
          <cell r="E625">
            <v>2008</v>
          </cell>
        </row>
        <row r="626">
          <cell r="D626">
            <v>103501800</v>
          </cell>
          <cell r="E626">
            <v>2008</v>
          </cell>
        </row>
        <row r="627">
          <cell r="D627">
            <v>100798200</v>
          </cell>
          <cell r="E627">
            <v>2008</v>
          </cell>
        </row>
        <row r="628">
          <cell r="D628">
            <v>99850500</v>
          </cell>
          <cell r="E628">
            <v>2008</v>
          </cell>
        </row>
        <row r="629">
          <cell r="D629">
            <v>155017800</v>
          </cell>
          <cell r="E629">
            <v>2008</v>
          </cell>
        </row>
        <row r="630">
          <cell r="D630">
            <v>11500000</v>
          </cell>
          <cell r="E630">
            <v>2008</v>
          </cell>
        </row>
        <row r="631">
          <cell r="D631">
            <v>14018800</v>
          </cell>
          <cell r="E631">
            <v>2008</v>
          </cell>
        </row>
        <row r="632">
          <cell r="D632">
            <v>18496300</v>
          </cell>
          <cell r="E632">
            <v>2008</v>
          </cell>
        </row>
        <row r="633">
          <cell r="D633">
            <v>11250000</v>
          </cell>
          <cell r="E633">
            <v>2008</v>
          </cell>
        </row>
        <row r="634">
          <cell r="D634">
            <v>18907700</v>
          </cell>
          <cell r="E634">
            <v>2008</v>
          </cell>
        </row>
        <row r="635">
          <cell r="D635">
            <v>9800000</v>
          </cell>
          <cell r="E635">
            <v>2008</v>
          </cell>
        </row>
        <row r="636">
          <cell r="D636">
            <v>11700000</v>
          </cell>
          <cell r="E636">
            <v>2008</v>
          </cell>
        </row>
        <row r="637">
          <cell r="D637">
            <v>11000000</v>
          </cell>
          <cell r="E637">
            <v>2008</v>
          </cell>
        </row>
        <row r="638">
          <cell r="D638">
            <v>11094500</v>
          </cell>
          <cell r="E638">
            <v>2008</v>
          </cell>
        </row>
        <row r="639">
          <cell r="D639">
            <v>17224400</v>
          </cell>
          <cell r="E639">
            <v>2008</v>
          </cell>
        </row>
        <row r="640">
          <cell r="D640">
            <v>487790000</v>
          </cell>
          <cell r="E640">
            <v>2008</v>
          </cell>
        </row>
        <row r="641">
          <cell r="D641">
            <v>2611532728</v>
          </cell>
          <cell r="E641">
            <v>2008</v>
          </cell>
        </row>
        <row r="642">
          <cell r="D642">
            <v>278070909</v>
          </cell>
          <cell r="E642">
            <v>2008</v>
          </cell>
        </row>
        <row r="643">
          <cell r="D643">
            <v>261153272</v>
          </cell>
          <cell r="E643">
            <v>2008</v>
          </cell>
        </row>
        <row r="644">
          <cell r="D644">
            <v>27807091</v>
          </cell>
          <cell r="E644">
            <v>2008</v>
          </cell>
        </row>
        <row r="645">
          <cell r="D645">
            <v>1208559000</v>
          </cell>
          <cell r="E645">
            <v>2008</v>
          </cell>
        </row>
        <row r="646">
          <cell r="D646">
            <v>278624000</v>
          </cell>
          <cell r="E646">
            <v>2008</v>
          </cell>
        </row>
        <row r="647">
          <cell r="D647">
            <v>58546000</v>
          </cell>
          <cell r="E647">
            <v>2008</v>
          </cell>
        </row>
        <row r="648">
          <cell r="D648">
            <v>962466046.16631413</v>
          </cell>
          <cell r="E648">
            <v>2008</v>
          </cell>
        </row>
        <row r="649">
          <cell r="D649">
            <v>188000000</v>
          </cell>
          <cell r="E649">
            <v>2013</v>
          </cell>
        </row>
        <row r="650">
          <cell r="D650">
            <v>390003200</v>
          </cell>
          <cell r="E650">
            <v>2013</v>
          </cell>
        </row>
        <row r="651">
          <cell r="D651">
            <v>94800000</v>
          </cell>
          <cell r="E651">
            <v>2013</v>
          </cell>
        </row>
        <row r="652">
          <cell r="D652">
            <v>369945000</v>
          </cell>
          <cell r="E652">
            <v>2013</v>
          </cell>
        </row>
        <row r="653">
          <cell r="D653">
            <v>156828000</v>
          </cell>
          <cell r="E653">
            <v>2013</v>
          </cell>
        </row>
        <row r="654">
          <cell r="D654">
            <v>766949312.29735994</v>
          </cell>
          <cell r="E654">
            <v>2009</v>
          </cell>
        </row>
        <row r="655">
          <cell r="D655">
            <v>1568052481.3917563</v>
          </cell>
          <cell r="E655">
            <v>2009</v>
          </cell>
        </row>
        <row r="656">
          <cell r="D656">
            <v>474869332.85883301</v>
          </cell>
          <cell r="E656">
            <v>2010</v>
          </cell>
        </row>
        <row r="657">
          <cell r="D657">
            <v>406454267.44035602</v>
          </cell>
          <cell r="E657">
            <v>2010</v>
          </cell>
        </row>
        <row r="658">
          <cell r="D658">
            <v>49225000</v>
          </cell>
          <cell r="E658">
            <v>2011</v>
          </cell>
        </row>
        <row r="659">
          <cell r="D659">
            <v>360271116.84319699</v>
          </cell>
          <cell r="E659">
            <v>2011</v>
          </cell>
        </row>
        <row r="660">
          <cell r="D660">
            <v>105422055.34248437</v>
          </cell>
          <cell r="E660">
            <v>2011</v>
          </cell>
        </row>
        <row r="661">
          <cell r="D661">
            <v>82118232.582566783</v>
          </cell>
          <cell r="E661">
            <v>2011</v>
          </cell>
        </row>
        <row r="662">
          <cell r="D662">
            <v>162793847.5657101</v>
          </cell>
          <cell r="E662">
            <v>2011</v>
          </cell>
        </row>
        <row r="663">
          <cell r="D663">
            <v>45039631.159846455</v>
          </cell>
          <cell r="E663">
            <v>2011</v>
          </cell>
        </row>
        <row r="664">
          <cell r="D664">
            <v>38395822.261578523</v>
          </cell>
          <cell r="E664">
            <v>2011</v>
          </cell>
        </row>
        <row r="665">
          <cell r="D665">
            <v>493388676.94870102</v>
          </cell>
          <cell r="E665">
            <v>2012</v>
          </cell>
        </row>
        <row r="666">
          <cell r="D666">
            <v>388878394.88692087</v>
          </cell>
          <cell r="E666">
            <v>2012</v>
          </cell>
        </row>
        <row r="667">
          <cell r="D667">
            <v>30012703.490769427</v>
          </cell>
          <cell r="E667">
            <v>2012</v>
          </cell>
        </row>
        <row r="668">
          <cell r="D668">
            <v>49449125.880956002</v>
          </cell>
          <cell r="E668">
            <v>2012</v>
          </cell>
        </row>
        <row r="669">
          <cell r="D669">
            <v>482796398.79265285</v>
          </cell>
          <cell r="E669">
            <v>2012</v>
          </cell>
        </row>
        <row r="670">
          <cell r="D670">
            <v>198265000</v>
          </cell>
          <cell r="E670">
            <v>2013</v>
          </cell>
        </row>
        <row r="671">
          <cell r="D671">
            <v>198168000</v>
          </cell>
          <cell r="E671">
            <v>2013</v>
          </cell>
        </row>
        <row r="672">
          <cell r="D672">
            <v>74529390.572603837</v>
          </cell>
          <cell r="E672">
            <v>2013</v>
          </cell>
        </row>
        <row r="673">
          <cell r="D673">
            <v>412452000</v>
          </cell>
          <cell r="E673">
            <v>2013</v>
          </cell>
        </row>
        <row r="674">
          <cell r="D674">
            <v>718008000</v>
          </cell>
          <cell r="E674">
            <v>2013</v>
          </cell>
        </row>
        <row r="675">
          <cell r="D675">
            <v>221324968.6019634</v>
          </cell>
          <cell r="E675">
            <v>2013</v>
          </cell>
        </row>
        <row r="676">
          <cell r="D676">
            <v>246003000</v>
          </cell>
          <cell r="E676">
            <v>2014</v>
          </cell>
        </row>
        <row r="677">
          <cell r="D677">
            <v>601050000</v>
          </cell>
          <cell r="E677">
            <v>2014</v>
          </cell>
        </row>
        <row r="678">
          <cell r="D678">
            <v>198898000</v>
          </cell>
          <cell r="E678">
            <v>2014</v>
          </cell>
        </row>
        <row r="679">
          <cell r="D679">
            <v>142292000</v>
          </cell>
          <cell r="E679">
            <v>2014</v>
          </cell>
        </row>
        <row r="680">
          <cell r="D680">
            <v>144231000</v>
          </cell>
          <cell r="E680">
            <v>2014</v>
          </cell>
        </row>
        <row r="681">
          <cell r="D681">
            <v>114261885.15693964</v>
          </cell>
          <cell r="E681">
            <v>2014</v>
          </cell>
        </row>
        <row r="682">
          <cell r="D682">
            <v>74728376.872205257</v>
          </cell>
          <cell r="E682">
            <v>2014</v>
          </cell>
        </row>
        <row r="683">
          <cell r="D683">
            <v>19068737.970855102</v>
          </cell>
          <cell r="E683">
            <v>2014</v>
          </cell>
        </row>
        <row r="684">
          <cell r="D684">
            <v>137833000</v>
          </cell>
          <cell r="E684">
            <v>2015</v>
          </cell>
        </row>
        <row r="685">
          <cell r="D685">
            <v>365000000</v>
          </cell>
          <cell r="E685">
            <v>2016</v>
          </cell>
        </row>
        <row r="686">
          <cell r="D686">
            <v>577777000</v>
          </cell>
          <cell r="E686">
            <v>2016</v>
          </cell>
        </row>
        <row r="687">
          <cell r="D687">
            <v>555000000</v>
          </cell>
          <cell r="E687">
            <v>2016</v>
          </cell>
        </row>
        <row r="688">
          <cell r="D688">
            <v>10200000</v>
          </cell>
          <cell r="E688">
            <v>1980</v>
          </cell>
        </row>
        <row r="689">
          <cell r="D689">
            <v>33150000</v>
          </cell>
          <cell r="E689">
            <v>2004</v>
          </cell>
        </row>
        <row r="690">
          <cell r="D690">
            <v>19337500</v>
          </cell>
          <cell r="E690">
            <v>1975</v>
          </cell>
        </row>
        <row r="691">
          <cell r="D691">
            <v>19337500</v>
          </cell>
          <cell r="E691">
            <v>1975</v>
          </cell>
        </row>
        <row r="692">
          <cell r="D692">
            <v>382500000</v>
          </cell>
          <cell r="E692">
            <v>1999</v>
          </cell>
        </row>
        <row r="693">
          <cell r="D693">
            <v>17680000</v>
          </cell>
          <cell r="E693">
            <v>1986</v>
          </cell>
        </row>
        <row r="694">
          <cell r="D694">
            <v>20825000</v>
          </cell>
          <cell r="E694">
            <v>1981</v>
          </cell>
        </row>
        <row r="695">
          <cell r="D695">
            <v>20825000</v>
          </cell>
          <cell r="E695">
            <v>1978</v>
          </cell>
        </row>
        <row r="696">
          <cell r="D696">
            <v>9520000</v>
          </cell>
          <cell r="E696">
            <v>1985</v>
          </cell>
        </row>
        <row r="697">
          <cell r="D697">
            <v>74850000</v>
          </cell>
          <cell r="E697">
            <v>1970</v>
          </cell>
        </row>
        <row r="698">
          <cell r="D698">
            <v>408000000</v>
          </cell>
          <cell r="E698">
            <v>1992</v>
          </cell>
        </row>
        <row r="699">
          <cell r="D699">
            <v>28000000</v>
          </cell>
          <cell r="E699">
            <v>1986</v>
          </cell>
        </row>
        <row r="700">
          <cell r="D700">
            <v>16800000</v>
          </cell>
          <cell r="E700">
            <v>2000</v>
          </cell>
        </row>
        <row r="701">
          <cell r="D701">
            <v>88200000</v>
          </cell>
          <cell r="E701">
            <v>2000</v>
          </cell>
        </row>
        <row r="702">
          <cell r="D702">
            <v>72800000</v>
          </cell>
          <cell r="E702">
            <v>2000</v>
          </cell>
        </row>
        <row r="703">
          <cell r="D703">
            <v>72800000</v>
          </cell>
          <cell r="E703">
            <v>2000</v>
          </cell>
        </row>
        <row r="704">
          <cell r="D704">
            <v>72800000</v>
          </cell>
          <cell r="E704">
            <v>2000</v>
          </cell>
        </row>
        <row r="705">
          <cell r="D705">
            <v>210000000</v>
          </cell>
          <cell r="E705">
            <v>2000</v>
          </cell>
        </row>
        <row r="706">
          <cell r="D706">
            <v>2779648000</v>
          </cell>
          <cell r="E706">
            <v>2007</v>
          </cell>
        </row>
        <row r="707">
          <cell r="D707">
            <v>282200000</v>
          </cell>
          <cell r="E707">
            <v>2007</v>
          </cell>
        </row>
        <row r="708">
          <cell r="D708">
            <v>220000000</v>
          </cell>
          <cell r="E708">
            <v>2008</v>
          </cell>
        </row>
        <row r="709">
          <cell r="D709">
            <v>6440797062</v>
          </cell>
          <cell r="E709">
            <v>2009</v>
          </cell>
        </row>
        <row r="710">
          <cell r="D710">
            <v>49222000</v>
          </cell>
          <cell r="E710">
            <v>2010</v>
          </cell>
        </row>
        <row r="711">
          <cell r="D711">
            <v>2566886647</v>
          </cell>
          <cell r="E711">
            <v>2010</v>
          </cell>
        </row>
        <row r="712">
          <cell r="D712">
            <v>1283493564</v>
          </cell>
          <cell r="E712">
            <v>2010</v>
          </cell>
        </row>
        <row r="713">
          <cell r="D713">
            <v>563256690.27361846</v>
          </cell>
          <cell r="E713">
            <v>2011</v>
          </cell>
        </row>
        <row r="714">
          <cell r="D714">
            <v>364211928.3288675</v>
          </cell>
          <cell r="E714">
            <v>2011</v>
          </cell>
        </row>
        <row r="715">
          <cell r="D715">
            <v>365047601.72667986</v>
          </cell>
          <cell r="E715">
            <v>2011</v>
          </cell>
        </row>
        <row r="716">
          <cell r="D716">
            <v>620888795.27332008</v>
          </cell>
          <cell r="E716">
            <v>2011</v>
          </cell>
        </row>
        <row r="717">
          <cell r="D717">
            <v>9859150</v>
          </cell>
          <cell r="E717">
            <v>2011</v>
          </cell>
        </row>
        <row r="718">
          <cell r="D718">
            <v>16524015</v>
          </cell>
          <cell r="E718">
            <v>2011</v>
          </cell>
        </row>
        <row r="719">
          <cell r="D719">
            <v>39305670</v>
          </cell>
          <cell r="E719">
            <v>2011</v>
          </cell>
        </row>
        <row r="720">
          <cell r="D720">
            <v>132520350</v>
          </cell>
          <cell r="E720">
            <v>2011</v>
          </cell>
        </row>
        <row r="721">
          <cell r="D721">
            <v>431293227.73232901</v>
          </cell>
          <cell r="E721">
            <v>2012</v>
          </cell>
        </row>
        <row r="722">
          <cell r="D722">
            <v>274556745.46946824</v>
          </cell>
          <cell r="E722">
            <v>2012</v>
          </cell>
        </row>
        <row r="723">
          <cell r="D723">
            <v>387796432.0453642</v>
          </cell>
          <cell r="E723">
            <v>2012</v>
          </cell>
        </row>
        <row r="724">
          <cell r="D724">
            <v>90837130.90006797</v>
          </cell>
          <cell r="E724">
            <v>2012</v>
          </cell>
        </row>
        <row r="725">
          <cell r="D725">
            <v>100902046.8516902</v>
          </cell>
          <cell r="E725">
            <v>2012</v>
          </cell>
        </row>
        <row r="726">
          <cell r="D726">
            <v>462808554.4462983</v>
          </cell>
          <cell r="E726">
            <v>2012</v>
          </cell>
        </row>
        <row r="727">
          <cell r="D727">
            <v>303731994.89147037</v>
          </cell>
          <cell r="E727">
            <v>2012</v>
          </cell>
        </row>
        <row r="728">
          <cell r="D728">
            <v>311209754.13048106</v>
          </cell>
          <cell r="E728">
            <v>2013</v>
          </cell>
        </row>
        <row r="729">
          <cell r="D729">
            <v>306191245.86951894</v>
          </cell>
          <cell r="E729">
            <v>2013</v>
          </cell>
        </row>
        <row r="730">
          <cell r="D730">
            <v>428031998.81311899</v>
          </cell>
          <cell r="E730">
            <v>2013</v>
          </cell>
        </row>
        <row r="731">
          <cell r="D731">
            <v>461923046.19</v>
          </cell>
          <cell r="E731">
            <v>2013</v>
          </cell>
        </row>
        <row r="732">
          <cell r="D732">
            <v>364356538.12</v>
          </cell>
          <cell r="E732">
            <v>2013</v>
          </cell>
        </row>
        <row r="733">
          <cell r="D733">
            <v>1203700390</v>
          </cell>
          <cell r="E733">
            <v>2013</v>
          </cell>
        </row>
        <row r="734">
          <cell r="D734">
            <v>199750000</v>
          </cell>
          <cell r="E734">
            <v>2013</v>
          </cell>
        </row>
        <row r="735">
          <cell r="D735">
            <v>199750000</v>
          </cell>
          <cell r="E735">
            <v>2013</v>
          </cell>
        </row>
        <row r="736">
          <cell r="D736">
            <v>99750000</v>
          </cell>
          <cell r="E736">
            <v>2013</v>
          </cell>
        </row>
        <row r="737">
          <cell r="D737">
            <v>199870000</v>
          </cell>
          <cell r="E737">
            <v>2013</v>
          </cell>
        </row>
        <row r="738">
          <cell r="D738">
            <v>199850000</v>
          </cell>
          <cell r="E738">
            <v>2013</v>
          </cell>
        </row>
        <row r="739">
          <cell r="D739">
            <v>199875000</v>
          </cell>
          <cell r="E739">
            <v>2013</v>
          </cell>
        </row>
        <row r="740">
          <cell r="D740">
            <v>124750000</v>
          </cell>
          <cell r="E740">
            <v>2013</v>
          </cell>
        </row>
        <row r="741">
          <cell r="D741">
            <v>199750000</v>
          </cell>
          <cell r="E741">
            <v>2013</v>
          </cell>
        </row>
        <row r="742">
          <cell r="D742">
            <v>197739968</v>
          </cell>
          <cell r="E742">
            <v>2014</v>
          </cell>
        </row>
        <row r="743">
          <cell r="D743">
            <v>197918604</v>
          </cell>
          <cell r="E743">
            <v>2014</v>
          </cell>
        </row>
        <row r="744">
          <cell r="D744">
            <v>197925372</v>
          </cell>
          <cell r="E744">
            <v>2014</v>
          </cell>
        </row>
        <row r="745">
          <cell r="D745">
            <v>197626366</v>
          </cell>
          <cell r="E745">
            <v>2014</v>
          </cell>
        </row>
        <row r="746">
          <cell r="D746">
            <v>904050000</v>
          </cell>
          <cell r="E746">
            <v>2014</v>
          </cell>
        </row>
        <row r="747">
          <cell r="D747">
            <v>173287568.5703457</v>
          </cell>
          <cell r="E747">
            <v>2014</v>
          </cell>
        </row>
        <row r="748">
          <cell r="D748">
            <v>194364451.48156792</v>
          </cell>
          <cell r="E748">
            <v>2014</v>
          </cell>
        </row>
        <row r="749">
          <cell r="D749">
            <v>194266334.13678473</v>
          </cell>
          <cell r="E749">
            <v>2014</v>
          </cell>
        </row>
        <row r="750">
          <cell r="D750">
            <v>194205094.58212945</v>
          </cell>
          <cell r="E750">
            <v>2014</v>
          </cell>
        </row>
        <row r="751">
          <cell r="D751">
            <v>186951267.2291722</v>
          </cell>
          <cell r="E751">
            <v>2014</v>
          </cell>
        </row>
        <row r="752">
          <cell r="D752">
            <v>1101649000</v>
          </cell>
          <cell r="E752">
            <v>2014</v>
          </cell>
        </row>
        <row r="753">
          <cell r="D753">
            <v>201132000</v>
          </cell>
          <cell r="E753">
            <v>2014</v>
          </cell>
        </row>
        <row r="754">
          <cell r="D754">
            <v>150472353.22522232</v>
          </cell>
          <cell r="E754">
            <v>2014</v>
          </cell>
        </row>
        <row r="755">
          <cell r="D755">
            <v>150140095.77079391</v>
          </cell>
          <cell r="E755">
            <v>2014</v>
          </cell>
        </row>
        <row r="756">
          <cell r="D756">
            <v>199807551.00398377</v>
          </cell>
          <cell r="E756">
            <v>2014</v>
          </cell>
        </row>
        <row r="757">
          <cell r="D757">
            <v>199202385.13592538</v>
          </cell>
          <cell r="E757">
            <v>2014</v>
          </cell>
        </row>
        <row r="758">
          <cell r="D758">
            <v>199168358.08113036</v>
          </cell>
          <cell r="E758">
            <v>2014</v>
          </cell>
        </row>
        <row r="759">
          <cell r="D759">
            <v>149118563.66056189</v>
          </cell>
          <cell r="E759">
            <v>2014</v>
          </cell>
        </row>
        <row r="760">
          <cell r="D760">
            <v>199192377.17863271</v>
          </cell>
          <cell r="E760">
            <v>2014</v>
          </cell>
        </row>
        <row r="761">
          <cell r="D761">
            <v>199293457.54728854</v>
          </cell>
          <cell r="E761">
            <v>2014</v>
          </cell>
        </row>
        <row r="762">
          <cell r="D762">
            <v>199223401.84623992</v>
          </cell>
          <cell r="E762">
            <v>2014</v>
          </cell>
        </row>
        <row r="763">
          <cell r="D763">
            <v>199256428.1053057</v>
          </cell>
          <cell r="E763">
            <v>2014</v>
          </cell>
        </row>
        <row r="764">
          <cell r="D764">
            <v>199240415.37363744</v>
          </cell>
          <cell r="E764">
            <v>2014</v>
          </cell>
        </row>
        <row r="765">
          <cell r="D765">
            <v>199287452.77291292</v>
          </cell>
          <cell r="E765">
            <v>2014</v>
          </cell>
        </row>
        <row r="766">
          <cell r="D766">
            <v>199229406.62061554</v>
          </cell>
          <cell r="E766">
            <v>2014</v>
          </cell>
        </row>
        <row r="767">
          <cell r="D767">
            <v>164213565.64507365</v>
          </cell>
          <cell r="E767">
            <v>2014</v>
          </cell>
        </row>
        <row r="768">
          <cell r="D768">
            <v>199158350.12383768</v>
          </cell>
          <cell r="E768">
            <v>2014</v>
          </cell>
        </row>
        <row r="769">
          <cell r="D769">
            <v>199310471.07468602</v>
          </cell>
          <cell r="E769">
            <v>2014</v>
          </cell>
        </row>
        <row r="770">
          <cell r="D770">
            <v>199179366.83415228</v>
          </cell>
          <cell r="E770">
            <v>2014</v>
          </cell>
        </row>
        <row r="771">
          <cell r="D771">
            <v>200305000</v>
          </cell>
          <cell r="E771">
            <v>2014</v>
          </cell>
        </row>
        <row r="772">
          <cell r="D772">
            <v>198265000</v>
          </cell>
          <cell r="E772">
            <v>2014</v>
          </cell>
        </row>
        <row r="773">
          <cell r="D773">
            <v>199600000</v>
          </cell>
          <cell r="E773">
            <v>2014</v>
          </cell>
        </row>
        <row r="774">
          <cell r="D774">
            <v>199532000</v>
          </cell>
          <cell r="E774">
            <v>2014</v>
          </cell>
        </row>
        <row r="775">
          <cell r="D775">
            <v>200050000</v>
          </cell>
          <cell r="E775">
            <v>2014</v>
          </cell>
        </row>
        <row r="776">
          <cell r="D776">
            <v>200200000</v>
          </cell>
          <cell r="E776">
            <v>2014</v>
          </cell>
        </row>
        <row r="777">
          <cell r="D777">
            <v>199710000</v>
          </cell>
          <cell r="E777">
            <v>2014</v>
          </cell>
        </row>
        <row r="778">
          <cell r="D778">
            <v>199750000</v>
          </cell>
          <cell r="E778">
            <v>2014</v>
          </cell>
        </row>
        <row r="779">
          <cell r="D779">
            <v>200025000</v>
          </cell>
          <cell r="E779">
            <v>2014</v>
          </cell>
        </row>
        <row r="780">
          <cell r="D780">
            <v>199930000</v>
          </cell>
          <cell r="E780">
            <v>2014</v>
          </cell>
        </row>
        <row r="781">
          <cell r="D781">
            <v>199000000</v>
          </cell>
          <cell r="E781">
            <v>2014</v>
          </cell>
        </row>
        <row r="782">
          <cell r="D782">
            <v>199167000</v>
          </cell>
          <cell r="E782">
            <v>2014</v>
          </cell>
        </row>
        <row r="783">
          <cell r="D783">
            <v>198300000</v>
          </cell>
          <cell r="E783">
            <v>2014</v>
          </cell>
        </row>
        <row r="784">
          <cell r="D784">
            <v>197650000</v>
          </cell>
          <cell r="E784">
            <v>2014</v>
          </cell>
        </row>
        <row r="785">
          <cell r="D785">
            <v>198150000</v>
          </cell>
          <cell r="E785">
            <v>2014</v>
          </cell>
        </row>
        <row r="786">
          <cell r="D786">
            <v>195475522</v>
          </cell>
          <cell r="E786">
            <v>2015</v>
          </cell>
        </row>
        <row r="787">
          <cell r="D787">
            <v>193579751</v>
          </cell>
          <cell r="E787">
            <v>2015</v>
          </cell>
        </row>
        <row r="788">
          <cell r="D788">
            <v>194854327</v>
          </cell>
          <cell r="E788">
            <v>2015</v>
          </cell>
        </row>
        <row r="789">
          <cell r="D789">
            <v>194008286</v>
          </cell>
          <cell r="E789">
            <v>2015</v>
          </cell>
        </row>
        <row r="790">
          <cell r="D790">
            <v>194273613</v>
          </cell>
          <cell r="E790">
            <v>2015</v>
          </cell>
        </row>
        <row r="791">
          <cell r="D791">
            <v>193725722</v>
          </cell>
          <cell r="E791">
            <v>2015</v>
          </cell>
        </row>
        <row r="792">
          <cell r="D792">
            <v>194683613</v>
          </cell>
          <cell r="E792">
            <v>2015</v>
          </cell>
        </row>
        <row r="793">
          <cell r="D793">
            <v>193951280</v>
          </cell>
          <cell r="E793">
            <v>2015</v>
          </cell>
        </row>
        <row r="794">
          <cell r="D794">
            <v>184030734</v>
          </cell>
          <cell r="E794">
            <v>2015</v>
          </cell>
        </row>
        <row r="795">
          <cell r="D795">
            <v>194469852</v>
          </cell>
          <cell r="E795">
            <v>2015</v>
          </cell>
        </row>
        <row r="796">
          <cell r="D796">
            <v>188897648</v>
          </cell>
          <cell r="E796">
            <v>2015</v>
          </cell>
        </row>
        <row r="797">
          <cell r="D797">
            <v>1374815000</v>
          </cell>
          <cell r="E797">
            <v>2015</v>
          </cell>
        </row>
        <row r="798">
          <cell r="D798">
            <v>1013490000</v>
          </cell>
          <cell r="E798">
            <v>2015</v>
          </cell>
        </row>
        <row r="799">
          <cell r="D799">
            <v>182640000</v>
          </cell>
          <cell r="E799">
            <v>2015</v>
          </cell>
        </row>
        <row r="800">
          <cell r="D800">
            <v>181790000</v>
          </cell>
          <cell r="E800">
            <v>2015</v>
          </cell>
        </row>
        <row r="801">
          <cell r="D801">
            <v>180955000</v>
          </cell>
          <cell r="E801">
            <v>2015</v>
          </cell>
        </row>
        <row r="802">
          <cell r="D802">
            <v>182340000</v>
          </cell>
          <cell r="E802">
            <v>2015</v>
          </cell>
        </row>
        <row r="803">
          <cell r="D803">
            <v>182140000</v>
          </cell>
          <cell r="E803">
            <v>2015</v>
          </cell>
        </row>
        <row r="804">
          <cell r="D804">
            <v>181304000</v>
          </cell>
          <cell r="E804">
            <v>2015</v>
          </cell>
        </row>
        <row r="805">
          <cell r="D805">
            <v>182524000</v>
          </cell>
          <cell r="E805">
            <v>2015</v>
          </cell>
        </row>
        <row r="806">
          <cell r="D806">
            <v>182932000</v>
          </cell>
          <cell r="E806">
            <v>2015</v>
          </cell>
        </row>
        <row r="807">
          <cell r="D807">
            <v>180962000</v>
          </cell>
          <cell r="E807">
            <v>2015</v>
          </cell>
        </row>
        <row r="808">
          <cell r="D808">
            <v>180961000</v>
          </cell>
          <cell r="E808">
            <v>2015</v>
          </cell>
        </row>
        <row r="809">
          <cell r="D809">
            <v>181590000</v>
          </cell>
          <cell r="E809">
            <v>2015</v>
          </cell>
        </row>
        <row r="810">
          <cell r="D810">
            <v>180145000</v>
          </cell>
          <cell r="E810">
            <v>2015</v>
          </cell>
        </row>
        <row r="811">
          <cell r="D811">
            <v>181404000</v>
          </cell>
          <cell r="E811">
            <v>2015</v>
          </cell>
        </row>
        <row r="812">
          <cell r="D812">
            <v>180771000</v>
          </cell>
          <cell r="E812">
            <v>2015</v>
          </cell>
        </row>
        <row r="813">
          <cell r="D813">
            <v>174040000</v>
          </cell>
          <cell r="E813">
            <v>2015</v>
          </cell>
        </row>
        <row r="814">
          <cell r="D814">
            <v>179840000</v>
          </cell>
          <cell r="E814">
            <v>2015</v>
          </cell>
        </row>
        <row r="815">
          <cell r="D815">
            <v>180140000</v>
          </cell>
          <cell r="E815">
            <v>2015</v>
          </cell>
        </row>
        <row r="816">
          <cell r="D816">
            <v>180040000</v>
          </cell>
          <cell r="E816">
            <v>2015</v>
          </cell>
        </row>
        <row r="817">
          <cell r="D817">
            <v>189350000</v>
          </cell>
          <cell r="E817">
            <v>2015</v>
          </cell>
        </row>
        <row r="818">
          <cell r="D818">
            <v>809566000</v>
          </cell>
          <cell r="E818">
            <v>2015</v>
          </cell>
        </row>
        <row r="819">
          <cell r="D819">
            <v>391901000</v>
          </cell>
          <cell r="E819">
            <v>2015</v>
          </cell>
        </row>
        <row r="820">
          <cell r="D820">
            <v>464259700</v>
          </cell>
          <cell r="E820">
            <v>2015</v>
          </cell>
        </row>
        <row r="821">
          <cell r="D821">
            <v>191981000</v>
          </cell>
          <cell r="E821">
            <v>2015</v>
          </cell>
        </row>
        <row r="822">
          <cell r="D822">
            <v>190936000</v>
          </cell>
          <cell r="E822">
            <v>2015</v>
          </cell>
        </row>
        <row r="823">
          <cell r="D823">
            <v>191500000</v>
          </cell>
          <cell r="E823">
            <v>2015</v>
          </cell>
        </row>
        <row r="824">
          <cell r="D824">
            <v>191200000</v>
          </cell>
          <cell r="E824">
            <v>2015</v>
          </cell>
        </row>
        <row r="825">
          <cell r="D825">
            <v>190820000</v>
          </cell>
          <cell r="E825">
            <v>2015</v>
          </cell>
        </row>
        <row r="826">
          <cell r="D826">
            <v>190360000</v>
          </cell>
          <cell r="E826">
            <v>2015</v>
          </cell>
        </row>
        <row r="827">
          <cell r="D827">
            <v>191477000</v>
          </cell>
          <cell r="E827">
            <v>2015</v>
          </cell>
        </row>
        <row r="828">
          <cell r="D828">
            <v>190690000</v>
          </cell>
          <cell r="E828">
            <v>2015</v>
          </cell>
        </row>
        <row r="829">
          <cell r="D829">
            <v>191846000</v>
          </cell>
          <cell r="E829">
            <v>2015</v>
          </cell>
        </row>
        <row r="830">
          <cell r="D830">
            <v>1241345150</v>
          </cell>
          <cell r="E830">
            <v>2015</v>
          </cell>
        </row>
        <row r="831">
          <cell r="D831">
            <v>34650000</v>
          </cell>
          <cell r="E831">
            <v>2016</v>
          </cell>
        </row>
        <row r="832">
          <cell r="D832">
            <v>1436621000</v>
          </cell>
          <cell r="E832">
            <v>2016</v>
          </cell>
        </row>
        <row r="833">
          <cell r="D833">
            <v>1469936000</v>
          </cell>
          <cell r="E833">
            <v>2016</v>
          </cell>
        </row>
        <row r="834">
          <cell r="D834">
            <v>343248700</v>
          </cell>
          <cell r="E834">
            <v>2016</v>
          </cell>
        </row>
        <row r="835">
          <cell r="D835">
            <v>671012000</v>
          </cell>
          <cell r="E835">
            <v>2016</v>
          </cell>
        </row>
        <row r="836">
          <cell r="D836">
            <v>604876000</v>
          </cell>
          <cell r="E836">
            <v>2016</v>
          </cell>
        </row>
        <row r="837">
          <cell r="D837">
            <v>198750000</v>
          </cell>
          <cell r="E837">
            <v>2016</v>
          </cell>
        </row>
        <row r="838">
          <cell r="D838">
            <v>956331940.60419047</v>
          </cell>
          <cell r="E838">
            <v>2016</v>
          </cell>
        </row>
        <row r="839">
          <cell r="D839">
            <v>336929357.28234023</v>
          </cell>
          <cell r="E839">
            <v>2016</v>
          </cell>
        </row>
        <row r="840">
          <cell r="D840">
            <v>1135941291.9377246</v>
          </cell>
          <cell r="E840">
            <v>2016</v>
          </cell>
        </row>
        <row r="841">
          <cell r="D841">
            <v>362743119.08185184</v>
          </cell>
          <cell r="E841">
            <v>2016</v>
          </cell>
        </row>
        <row r="842">
          <cell r="D842">
            <v>718915413.7353797</v>
          </cell>
          <cell r="E842">
            <v>2016</v>
          </cell>
        </row>
        <row r="843">
          <cell r="D843">
            <v>790283293.48653066</v>
          </cell>
          <cell r="E843">
            <v>2016</v>
          </cell>
        </row>
        <row r="844">
          <cell r="D844">
            <v>340989191.43586475</v>
          </cell>
          <cell r="E844">
            <v>2016</v>
          </cell>
        </row>
        <row r="845">
          <cell r="D845">
            <v>708347994.3886112</v>
          </cell>
          <cell r="E845">
            <v>2016</v>
          </cell>
        </row>
        <row r="846">
          <cell r="D846">
            <v>190702953</v>
          </cell>
          <cell r="E846">
            <v>2016</v>
          </cell>
        </row>
        <row r="847">
          <cell r="D847">
            <v>320329000</v>
          </cell>
          <cell r="E847">
            <v>2016</v>
          </cell>
        </row>
        <row r="848">
          <cell r="D848">
            <v>919375000</v>
          </cell>
          <cell r="E848">
            <v>2015</v>
          </cell>
        </row>
        <row r="849">
          <cell r="D849">
            <v>1775636000</v>
          </cell>
          <cell r="E849">
            <v>2015</v>
          </cell>
        </row>
        <row r="850">
          <cell r="D850">
            <v>314300000</v>
          </cell>
          <cell r="E850">
            <v>2015</v>
          </cell>
        </row>
        <row r="851">
          <cell r="D851">
            <v>0</v>
          </cell>
        </row>
        <row r="852">
          <cell r="D852">
            <v>0</v>
          </cell>
        </row>
        <row r="853">
          <cell r="D853">
            <v>0</v>
          </cell>
        </row>
        <row r="854">
          <cell r="D854">
            <v>0</v>
          </cell>
        </row>
        <row r="855">
          <cell r="D855">
            <v>0</v>
          </cell>
        </row>
        <row r="856">
          <cell r="D856">
            <v>0</v>
          </cell>
        </row>
        <row r="857">
          <cell r="D857">
            <v>0</v>
          </cell>
        </row>
        <row r="858">
          <cell r="D858">
            <v>0</v>
          </cell>
        </row>
        <row r="859">
          <cell r="D859">
            <v>0</v>
          </cell>
        </row>
        <row r="860">
          <cell r="D860">
            <v>0</v>
          </cell>
        </row>
        <row r="861">
          <cell r="D861">
            <v>0</v>
          </cell>
        </row>
        <row r="862">
          <cell r="D862">
            <v>0</v>
          </cell>
        </row>
        <row r="863">
          <cell r="D863">
            <v>0</v>
          </cell>
        </row>
        <row r="864">
          <cell r="D864">
            <v>0</v>
          </cell>
        </row>
        <row r="865">
          <cell r="D865">
            <v>0</v>
          </cell>
        </row>
        <row r="866">
          <cell r="D866">
            <v>0</v>
          </cell>
        </row>
        <row r="867">
          <cell r="D867">
            <v>0</v>
          </cell>
        </row>
        <row r="868">
          <cell r="D868">
            <v>0</v>
          </cell>
        </row>
        <row r="869">
          <cell r="D869">
            <v>0</v>
          </cell>
        </row>
        <row r="870">
          <cell r="D870">
            <v>0</v>
          </cell>
        </row>
        <row r="871">
          <cell r="D871">
            <v>0</v>
          </cell>
        </row>
        <row r="872">
          <cell r="D872">
            <v>0</v>
          </cell>
        </row>
        <row r="873">
          <cell r="D873">
            <v>0</v>
          </cell>
        </row>
        <row r="874">
          <cell r="D874">
            <v>0</v>
          </cell>
        </row>
        <row r="875">
          <cell r="D875">
            <v>0</v>
          </cell>
        </row>
        <row r="876">
          <cell r="D876">
            <v>0</v>
          </cell>
        </row>
        <row r="877">
          <cell r="D877">
            <v>0</v>
          </cell>
        </row>
        <row r="878">
          <cell r="D878">
            <v>0</v>
          </cell>
        </row>
        <row r="879">
          <cell r="D879">
            <v>0</v>
          </cell>
        </row>
        <row r="880">
          <cell r="D880">
            <v>0</v>
          </cell>
        </row>
        <row r="881">
          <cell r="D881">
            <v>0</v>
          </cell>
        </row>
        <row r="882">
          <cell r="D882">
            <v>0</v>
          </cell>
        </row>
        <row r="883">
          <cell r="D883">
            <v>0</v>
          </cell>
        </row>
        <row r="884">
          <cell r="D884">
            <v>0</v>
          </cell>
        </row>
        <row r="885">
          <cell r="D885">
            <v>0</v>
          </cell>
        </row>
        <row r="886">
          <cell r="D886">
            <v>0</v>
          </cell>
        </row>
        <row r="887">
          <cell r="D887">
            <v>0</v>
          </cell>
        </row>
        <row r="888">
          <cell r="D888">
            <v>0</v>
          </cell>
        </row>
        <row r="889">
          <cell r="D889">
            <v>0</v>
          </cell>
        </row>
        <row r="890">
          <cell r="D890">
            <v>0</v>
          </cell>
        </row>
        <row r="891">
          <cell r="D891">
            <v>0</v>
          </cell>
        </row>
        <row r="892">
          <cell r="D892">
            <v>0</v>
          </cell>
        </row>
        <row r="893">
          <cell r="D893">
            <v>0</v>
          </cell>
        </row>
        <row r="894">
          <cell r="D894">
            <v>0</v>
          </cell>
        </row>
        <row r="895">
          <cell r="D895">
            <v>0</v>
          </cell>
        </row>
        <row r="896">
          <cell r="D896">
            <v>0</v>
          </cell>
        </row>
        <row r="897">
          <cell r="D897">
            <v>0</v>
          </cell>
        </row>
        <row r="898">
          <cell r="D898">
            <v>0</v>
          </cell>
        </row>
        <row r="899">
          <cell r="D899">
            <v>0</v>
          </cell>
        </row>
        <row r="900">
          <cell r="D900">
            <v>0</v>
          </cell>
        </row>
        <row r="901">
          <cell r="D901">
            <v>0</v>
          </cell>
        </row>
        <row r="902">
          <cell r="D902">
            <v>0</v>
          </cell>
        </row>
        <row r="903">
          <cell r="D903">
            <v>0</v>
          </cell>
        </row>
        <row r="904">
          <cell r="D904">
            <v>0</v>
          </cell>
        </row>
        <row r="905">
          <cell r="D905">
            <v>0</v>
          </cell>
        </row>
        <row r="906">
          <cell r="D906">
            <v>0</v>
          </cell>
        </row>
        <row r="907">
          <cell r="D907">
            <v>0</v>
          </cell>
        </row>
        <row r="908">
          <cell r="D908">
            <v>0</v>
          </cell>
        </row>
        <row r="909">
          <cell r="D909">
            <v>0</v>
          </cell>
        </row>
        <row r="910">
          <cell r="D910">
            <v>0</v>
          </cell>
        </row>
        <row r="911">
          <cell r="D911">
            <v>0</v>
          </cell>
        </row>
        <row r="912">
          <cell r="D912">
            <v>0</v>
          </cell>
        </row>
        <row r="913">
          <cell r="D913">
            <v>0</v>
          </cell>
        </row>
        <row r="914">
          <cell r="D914">
            <v>0</v>
          </cell>
        </row>
        <row r="915">
          <cell r="D915">
            <v>0</v>
          </cell>
        </row>
        <row r="916">
          <cell r="D916">
            <v>0</v>
          </cell>
        </row>
        <row r="917">
          <cell r="D917">
            <v>0</v>
          </cell>
        </row>
        <row r="918">
          <cell r="D918">
            <v>0</v>
          </cell>
        </row>
        <row r="919">
          <cell r="D919">
            <v>0</v>
          </cell>
        </row>
        <row r="920">
          <cell r="D920">
            <v>0</v>
          </cell>
        </row>
        <row r="921">
          <cell r="D921">
            <v>0</v>
          </cell>
        </row>
        <row r="922">
          <cell r="D922">
            <v>0</v>
          </cell>
        </row>
        <row r="923">
          <cell r="D923">
            <v>0</v>
          </cell>
        </row>
        <row r="924">
          <cell r="D924">
            <v>0</v>
          </cell>
        </row>
        <row r="925">
          <cell r="D925">
            <v>0</v>
          </cell>
        </row>
        <row r="926">
          <cell r="D926">
            <v>0</v>
          </cell>
        </row>
        <row r="927">
          <cell r="D927">
            <v>0</v>
          </cell>
        </row>
        <row r="928">
          <cell r="D928">
            <v>0</v>
          </cell>
        </row>
        <row r="929">
          <cell r="D929">
            <v>0</v>
          </cell>
        </row>
        <row r="930">
          <cell r="D930">
            <v>0</v>
          </cell>
        </row>
        <row r="931">
          <cell r="D931">
            <v>0</v>
          </cell>
        </row>
        <row r="932">
          <cell r="D932">
            <v>0</v>
          </cell>
        </row>
        <row r="933">
          <cell r="D933">
            <v>0</v>
          </cell>
        </row>
        <row r="934">
          <cell r="D934">
            <v>0</v>
          </cell>
        </row>
        <row r="935">
          <cell r="D935">
            <v>0</v>
          </cell>
        </row>
        <row r="936">
          <cell r="D936">
            <v>0</v>
          </cell>
        </row>
        <row r="937">
          <cell r="D937">
            <v>0</v>
          </cell>
        </row>
        <row r="938">
          <cell r="D938">
            <v>0</v>
          </cell>
        </row>
        <row r="939">
          <cell r="D939">
            <v>0</v>
          </cell>
        </row>
        <row r="940">
          <cell r="D940">
            <v>0</v>
          </cell>
        </row>
        <row r="941">
          <cell r="D941">
            <v>0</v>
          </cell>
        </row>
        <row r="942">
          <cell r="D942">
            <v>0</v>
          </cell>
        </row>
        <row r="943">
          <cell r="D943">
            <v>0</v>
          </cell>
        </row>
        <row r="944">
          <cell r="D944">
            <v>0</v>
          </cell>
        </row>
        <row r="945">
          <cell r="D945">
            <v>0</v>
          </cell>
        </row>
        <row r="946">
          <cell r="D946">
            <v>0</v>
          </cell>
        </row>
        <row r="947">
          <cell r="D947">
            <v>0</v>
          </cell>
        </row>
        <row r="948">
          <cell r="D948">
            <v>0</v>
          </cell>
        </row>
        <row r="949">
          <cell r="D949">
            <v>0</v>
          </cell>
        </row>
        <row r="950">
          <cell r="D950">
            <v>0</v>
          </cell>
        </row>
        <row r="951">
          <cell r="D951">
            <v>0</v>
          </cell>
        </row>
        <row r="952">
          <cell r="D952">
            <v>0</v>
          </cell>
        </row>
        <row r="953">
          <cell r="D953">
            <v>0</v>
          </cell>
        </row>
        <row r="954">
          <cell r="D954">
            <v>0</v>
          </cell>
        </row>
        <row r="955">
          <cell r="D955">
            <v>0</v>
          </cell>
        </row>
        <row r="956">
          <cell r="D956">
            <v>0</v>
          </cell>
        </row>
        <row r="957">
          <cell r="D957">
            <v>0</v>
          </cell>
        </row>
        <row r="958">
          <cell r="D958">
            <v>0</v>
          </cell>
        </row>
        <row r="959">
          <cell r="D959">
            <v>0</v>
          </cell>
        </row>
        <row r="960">
          <cell r="D960">
            <v>0</v>
          </cell>
        </row>
        <row r="961">
          <cell r="D961">
            <v>0</v>
          </cell>
        </row>
        <row r="962">
          <cell r="D962">
            <v>0</v>
          </cell>
        </row>
        <row r="963">
          <cell r="D963">
            <v>0</v>
          </cell>
        </row>
        <row r="964">
          <cell r="D964">
            <v>0</v>
          </cell>
        </row>
        <row r="965">
          <cell r="D965">
            <v>0</v>
          </cell>
        </row>
        <row r="966">
          <cell r="D966">
            <v>0</v>
          </cell>
        </row>
        <row r="967">
          <cell r="D967">
            <v>0</v>
          </cell>
        </row>
        <row r="968">
          <cell r="D968">
            <v>0</v>
          </cell>
        </row>
        <row r="969">
          <cell r="D969">
            <v>0</v>
          </cell>
        </row>
        <row r="970">
          <cell r="D970">
            <v>0</v>
          </cell>
        </row>
        <row r="971">
          <cell r="D971">
            <v>0</v>
          </cell>
        </row>
        <row r="972">
          <cell r="D972">
            <v>0</v>
          </cell>
        </row>
        <row r="973">
          <cell r="D973">
            <v>0</v>
          </cell>
        </row>
        <row r="974">
          <cell r="D974">
            <v>0</v>
          </cell>
        </row>
        <row r="975">
          <cell r="D975">
            <v>0</v>
          </cell>
        </row>
        <row r="976">
          <cell r="D976">
            <v>0</v>
          </cell>
        </row>
        <row r="977">
          <cell r="D977">
            <v>0</v>
          </cell>
        </row>
        <row r="978">
          <cell r="D978">
            <v>0</v>
          </cell>
        </row>
        <row r="979">
          <cell r="D979">
            <v>0</v>
          </cell>
        </row>
        <row r="980">
          <cell r="D980">
            <v>0</v>
          </cell>
        </row>
        <row r="981">
          <cell r="D981">
            <v>0</v>
          </cell>
        </row>
        <row r="982">
          <cell r="D982">
            <v>0</v>
          </cell>
        </row>
        <row r="983">
          <cell r="D983">
            <v>0</v>
          </cell>
        </row>
        <row r="984">
          <cell r="D984">
            <v>0</v>
          </cell>
        </row>
        <row r="985">
          <cell r="D985">
            <v>0</v>
          </cell>
        </row>
        <row r="986">
          <cell r="D986">
            <v>0</v>
          </cell>
        </row>
        <row r="987">
          <cell r="D987">
            <v>0</v>
          </cell>
        </row>
        <row r="988">
          <cell r="D988">
            <v>0</v>
          </cell>
        </row>
        <row r="989">
          <cell r="D989">
            <v>0</v>
          </cell>
        </row>
        <row r="990">
          <cell r="D990">
            <v>0</v>
          </cell>
        </row>
        <row r="991">
          <cell r="D991">
            <v>0</v>
          </cell>
        </row>
        <row r="992">
          <cell r="D992">
            <v>0</v>
          </cell>
        </row>
        <row r="993">
          <cell r="D993">
            <v>0</v>
          </cell>
        </row>
        <row r="994">
          <cell r="D994">
            <v>0</v>
          </cell>
        </row>
        <row r="995">
          <cell r="D995">
            <v>0</v>
          </cell>
        </row>
        <row r="996">
          <cell r="D996">
            <v>0</v>
          </cell>
        </row>
        <row r="997">
          <cell r="D997">
            <v>0</v>
          </cell>
        </row>
        <row r="998">
          <cell r="D998">
            <v>0</v>
          </cell>
        </row>
        <row r="999">
          <cell r="D999">
            <v>0</v>
          </cell>
        </row>
        <row r="1000">
          <cell r="D1000">
            <v>0</v>
          </cell>
        </row>
        <row r="1001">
          <cell r="D1001">
            <v>0</v>
          </cell>
        </row>
        <row r="1002">
          <cell r="D1002">
            <v>0</v>
          </cell>
        </row>
        <row r="1003">
          <cell r="D1003">
            <v>0</v>
          </cell>
        </row>
        <row r="1004">
          <cell r="D1004">
            <v>0</v>
          </cell>
        </row>
        <row r="1005">
          <cell r="D1005">
            <v>0</v>
          </cell>
        </row>
        <row r="1006">
          <cell r="D1006">
            <v>0</v>
          </cell>
        </row>
        <row r="1007">
          <cell r="D1007">
            <v>0</v>
          </cell>
        </row>
        <row r="1008">
          <cell r="D1008">
            <v>0</v>
          </cell>
        </row>
        <row r="1009">
          <cell r="D1009">
            <v>0</v>
          </cell>
        </row>
        <row r="1010">
          <cell r="D1010">
            <v>0</v>
          </cell>
        </row>
        <row r="1011">
          <cell r="D1011">
            <v>0</v>
          </cell>
        </row>
        <row r="1012">
          <cell r="D1012">
            <v>0</v>
          </cell>
        </row>
        <row r="1013">
          <cell r="D1013">
            <v>0</v>
          </cell>
        </row>
        <row r="1014">
          <cell r="D1014">
            <v>0</v>
          </cell>
        </row>
        <row r="1015">
          <cell r="D1015">
            <v>0</v>
          </cell>
        </row>
        <row r="1016">
          <cell r="D1016">
            <v>0</v>
          </cell>
        </row>
        <row r="1017">
          <cell r="D1017">
            <v>0</v>
          </cell>
        </row>
        <row r="1018">
          <cell r="D1018">
            <v>0</v>
          </cell>
        </row>
        <row r="1019">
          <cell r="D1019">
            <v>0</v>
          </cell>
        </row>
        <row r="1020">
          <cell r="D1020">
            <v>0</v>
          </cell>
        </row>
        <row r="1021">
          <cell r="D1021">
            <v>0</v>
          </cell>
        </row>
        <row r="1022">
          <cell r="D1022">
            <v>0</v>
          </cell>
        </row>
        <row r="1023">
          <cell r="D1023">
            <v>0</v>
          </cell>
        </row>
        <row r="1024">
          <cell r="D1024">
            <v>0</v>
          </cell>
        </row>
        <row r="1025">
          <cell r="D1025">
            <v>0</v>
          </cell>
        </row>
        <row r="1026">
          <cell r="D1026">
            <v>0</v>
          </cell>
        </row>
        <row r="1027">
          <cell r="D1027">
            <v>0</v>
          </cell>
        </row>
        <row r="1028">
          <cell r="D1028">
            <v>0</v>
          </cell>
        </row>
        <row r="1029">
          <cell r="D1029">
            <v>0</v>
          </cell>
        </row>
        <row r="1030">
          <cell r="D1030">
            <v>0</v>
          </cell>
        </row>
        <row r="1031">
          <cell r="D1031">
            <v>0</v>
          </cell>
        </row>
        <row r="1032">
          <cell r="D1032">
            <v>0</v>
          </cell>
        </row>
        <row r="1033">
          <cell r="D1033">
            <v>0</v>
          </cell>
        </row>
        <row r="1034">
          <cell r="D1034">
            <v>0</v>
          </cell>
        </row>
        <row r="1035">
          <cell r="D1035">
            <v>0</v>
          </cell>
        </row>
        <row r="1036">
          <cell r="D1036">
            <v>0</v>
          </cell>
        </row>
        <row r="1037">
          <cell r="D1037">
            <v>0</v>
          </cell>
        </row>
        <row r="1038">
          <cell r="D1038">
            <v>0</v>
          </cell>
        </row>
        <row r="1039">
          <cell r="D1039">
            <v>0</v>
          </cell>
        </row>
        <row r="1040">
          <cell r="D1040">
            <v>0</v>
          </cell>
        </row>
        <row r="1041">
          <cell r="D1041">
            <v>0</v>
          </cell>
        </row>
        <row r="1042">
          <cell r="D1042">
            <v>0</v>
          </cell>
        </row>
        <row r="1043">
          <cell r="D1043">
            <v>0</v>
          </cell>
        </row>
        <row r="1044">
          <cell r="D1044">
            <v>0</v>
          </cell>
        </row>
        <row r="1045">
          <cell r="D1045">
            <v>0</v>
          </cell>
        </row>
        <row r="1046">
          <cell r="D1046">
            <v>0</v>
          </cell>
        </row>
        <row r="1047">
          <cell r="D1047">
            <v>0</v>
          </cell>
        </row>
        <row r="1048">
          <cell r="D1048">
            <v>0</v>
          </cell>
        </row>
        <row r="1049">
          <cell r="D1049">
            <v>0</v>
          </cell>
        </row>
        <row r="1050">
          <cell r="D1050">
            <v>0</v>
          </cell>
        </row>
        <row r="1051">
          <cell r="D1051">
            <v>0</v>
          </cell>
        </row>
        <row r="1052">
          <cell r="D1052">
            <v>0</v>
          </cell>
        </row>
        <row r="1053">
          <cell r="D1053">
            <v>0</v>
          </cell>
        </row>
        <row r="1054">
          <cell r="D1054">
            <v>0</v>
          </cell>
        </row>
        <row r="1055">
          <cell r="D1055">
            <v>0</v>
          </cell>
        </row>
        <row r="1056">
          <cell r="D1056">
            <v>0</v>
          </cell>
        </row>
        <row r="1057">
          <cell r="D1057">
            <v>0</v>
          </cell>
        </row>
        <row r="1058">
          <cell r="D1058">
            <v>0</v>
          </cell>
        </row>
        <row r="1059">
          <cell r="D1059">
            <v>0</v>
          </cell>
        </row>
        <row r="1060">
          <cell r="D1060">
            <v>0</v>
          </cell>
        </row>
        <row r="1061">
          <cell r="D1061">
            <v>0</v>
          </cell>
        </row>
        <row r="1062">
          <cell r="D1062">
            <v>0</v>
          </cell>
        </row>
        <row r="1063">
          <cell r="D1063">
            <v>0</v>
          </cell>
        </row>
        <row r="1064">
          <cell r="D1064">
            <v>0</v>
          </cell>
        </row>
        <row r="1065">
          <cell r="D1065">
            <v>0</v>
          </cell>
        </row>
        <row r="1066">
          <cell r="D1066">
            <v>0</v>
          </cell>
        </row>
        <row r="1067">
          <cell r="D1067">
            <v>0</v>
          </cell>
        </row>
        <row r="1068">
          <cell r="D1068">
            <v>0</v>
          </cell>
        </row>
        <row r="1069">
          <cell r="D1069">
            <v>0</v>
          </cell>
        </row>
        <row r="1070">
          <cell r="D1070">
            <v>0</v>
          </cell>
        </row>
        <row r="1071">
          <cell r="D1071">
            <v>0</v>
          </cell>
        </row>
        <row r="1072">
          <cell r="D1072">
            <v>0</v>
          </cell>
        </row>
        <row r="1073">
          <cell r="D1073">
            <v>0</v>
          </cell>
        </row>
        <row r="1074">
          <cell r="D1074">
            <v>0</v>
          </cell>
        </row>
        <row r="1075">
          <cell r="D1075">
            <v>0</v>
          </cell>
        </row>
        <row r="1076">
          <cell r="D1076">
            <v>0</v>
          </cell>
        </row>
        <row r="1077">
          <cell r="D1077">
            <v>0</v>
          </cell>
        </row>
        <row r="1078">
          <cell r="D1078">
            <v>0</v>
          </cell>
        </row>
        <row r="1079">
          <cell r="D1079">
            <v>0</v>
          </cell>
        </row>
        <row r="1080">
          <cell r="D1080">
            <v>0</v>
          </cell>
        </row>
        <row r="1081">
          <cell r="D1081">
            <v>0</v>
          </cell>
        </row>
        <row r="1082">
          <cell r="D1082">
            <v>0</v>
          </cell>
        </row>
        <row r="1083">
          <cell r="D1083">
            <v>0</v>
          </cell>
        </row>
        <row r="1084">
          <cell r="D1084">
            <v>0</v>
          </cell>
        </row>
        <row r="1085">
          <cell r="D1085">
            <v>0</v>
          </cell>
        </row>
        <row r="1086">
          <cell r="D1086">
            <v>0</v>
          </cell>
        </row>
        <row r="1087">
          <cell r="D1087">
            <v>0</v>
          </cell>
        </row>
        <row r="1088">
          <cell r="D1088">
            <v>0</v>
          </cell>
        </row>
        <row r="1089">
          <cell r="D1089">
            <v>0</v>
          </cell>
        </row>
        <row r="1090">
          <cell r="D1090">
            <v>0</v>
          </cell>
        </row>
        <row r="1091">
          <cell r="D1091">
            <v>0</v>
          </cell>
        </row>
        <row r="1092">
          <cell r="D1092">
            <v>0</v>
          </cell>
        </row>
        <row r="1093">
          <cell r="D1093">
            <v>0</v>
          </cell>
        </row>
        <row r="1094">
          <cell r="D1094">
            <v>0</v>
          </cell>
        </row>
        <row r="1095">
          <cell r="D1095">
            <v>0</v>
          </cell>
        </row>
        <row r="1096">
          <cell r="D1096">
            <v>0</v>
          </cell>
        </row>
        <row r="1097">
          <cell r="D1097">
            <v>0</v>
          </cell>
        </row>
        <row r="1098">
          <cell r="D1098">
            <v>0</v>
          </cell>
        </row>
        <row r="1099">
          <cell r="D1099">
            <v>0</v>
          </cell>
        </row>
        <row r="1100">
          <cell r="D1100">
            <v>0</v>
          </cell>
        </row>
        <row r="1101">
          <cell r="D1101">
            <v>0</v>
          </cell>
        </row>
        <row r="1102">
          <cell r="D1102">
            <v>0</v>
          </cell>
        </row>
        <row r="1103">
          <cell r="D1103">
            <v>0</v>
          </cell>
        </row>
        <row r="1104">
          <cell r="D1104">
            <v>0</v>
          </cell>
        </row>
        <row r="1105">
          <cell r="D1105">
            <v>0</v>
          </cell>
        </row>
        <row r="1106">
          <cell r="D1106">
            <v>0</v>
          </cell>
        </row>
        <row r="1107">
          <cell r="D1107">
            <v>0</v>
          </cell>
        </row>
        <row r="1108">
          <cell r="D1108">
            <v>0</v>
          </cell>
        </row>
        <row r="1109">
          <cell r="D1109">
            <v>0</v>
          </cell>
        </row>
        <row r="1110">
          <cell r="D1110">
            <v>0</v>
          </cell>
        </row>
        <row r="1111">
          <cell r="D1111">
            <v>0</v>
          </cell>
        </row>
        <row r="1112">
          <cell r="D1112">
            <v>0</v>
          </cell>
        </row>
        <row r="1113">
          <cell r="D1113">
            <v>0</v>
          </cell>
        </row>
        <row r="1114">
          <cell r="D1114">
            <v>0</v>
          </cell>
        </row>
        <row r="1115">
          <cell r="D1115">
            <v>0</v>
          </cell>
        </row>
        <row r="1116">
          <cell r="D1116">
            <v>0</v>
          </cell>
        </row>
        <row r="1117">
          <cell r="D1117">
            <v>0</v>
          </cell>
        </row>
        <row r="1118">
          <cell r="D1118">
            <v>0</v>
          </cell>
        </row>
        <row r="1119">
          <cell r="D1119">
            <v>0</v>
          </cell>
        </row>
        <row r="1120">
          <cell r="D1120">
            <v>0</v>
          </cell>
        </row>
        <row r="1121">
          <cell r="D1121">
            <v>0</v>
          </cell>
        </row>
        <row r="1122">
          <cell r="D1122">
            <v>0</v>
          </cell>
        </row>
        <row r="1123">
          <cell r="D1123">
            <v>0</v>
          </cell>
        </row>
        <row r="1124">
          <cell r="D1124">
            <v>0</v>
          </cell>
        </row>
        <row r="1125">
          <cell r="D1125">
            <v>0</v>
          </cell>
        </row>
        <row r="1126">
          <cell r="D1126">
            <v>0</v>
          </cell>
        </row>
        <row r="1127">
          <cell r="D1127">
            <v>0</v>
          </cell>
        </row>
        <row r="1128">
          <cell r="D1128">
            <v>0</v>
          </cell>
        </row>
        <row r="1129">
          <cell r="D1129">
            <v>0</v>
          </cell>
        </row>
        <row r="1130">
          <cell r="D1130">
            <v>0</v>
          </cell>
        </row>
        <row r="1131">
          <cell r="D1131">
            <v>0</v>
          </cell>
        </row>
        <row r="1132">
          <cell r="D1132">
            <v>0</v>
          </cell>
        </row>
        <row r="1133">
          <cell r="D1133">
            <v>0</v>
          </cell>
        </row>
        <row r="1134">
          <cell r="D1134">
            <v>0</v>
          </cell>
        </row>
        <row r="1135">
          <cell r="D1135">
            <v>0</v>
          </cell>
        </row>
        <row r="1136">
          <cell r="D1136">
            <v>0</v>
          </cell>
        </row>
        <row r="1137">
          <cell r="D1137">
            <v>0</v>
          </cell>
        </row>
        <row r="1138">
          <cell r="D1138">
            <v>0</v>
          </cell>
        </row>
        <row r="1139">
          <cell r="D1139">
            <v>0</v>
          </cell>
        </row>
        <row r="1140">
          <cell r="D1140">
            <v>0</v>
          </cell>
        </row>
        <row r="1141">
          <cell r="D1141">
            <v>0</v>
          </cell>
        </row>
        <row r="1142">
          <cell r="D1142">
            <v>0</v>
          </cell>
        </row>
        <row r="1143">
          <cell r="D1143">
            <v>0</v>
          </cell>
        </row>
        <row r="1144">
          <cell r="D1144">
            <v>0</v>
          </cell>
        </row>
        <row r="1145">
          <cell r="D1145">
            <v>0</v>
          </cell>
        </row>
        <row r="1146">
          <cell r="D1146">
            <v>0</v>
          </cell>
        </row>
        <row r="1147">
          <cell r="D1147">
            <v>0</v>
          </cell>
        </row>
        <row r="1148">
          <cell r="D1148">
            <v>0</v>
          </cell>
        </row>
        <row r="1149">
          <cell r="D1149">
            <v>0</v>
          </cell>
        </row>
        <row r="1150">
          <cell r="D1150">
            <v>0</v>
          </cell>
        </row>
        <row r="1151">
          <cell r="D1151">
            <v>0</v>
          </cell>
        </row>
        <row r="1152">
          <cell r="D1152">
            <v>0</v>
          </cell>
        </row>
        <row r="1153">
          <cell r="D1153">
            <v>0</v>
          </cell>
        </row>
        <row r="1154">
          <cell r="D1154">
            <v>0</v>
          </cell>
        </row>
        <row r="1155">
          <cell r="D1155">
            <v>0</v>
          </cell>
        </row>
        <row r="1156">
          <cell r="D1156">
            <v>0</v>
          </cell>
        </row>
        <row r="1157">
          <cell r="D1157">
            <v>0</v>
          </cell>
        </row>
        <row r="1158">
          <cell r="D1158">
            <v>0</v>
          </cell>
        </row>
        <row r="1159">
          <cell r="D1159">
            <v>0</v>
          </cell>
        </row>
        <row r="1160">
          <cell r="D1160">
            <v>0</v>
          </cell>
        </row>
        <row r="1161">
          <cell r="D1161">
            <v>0</v>
          </cell>
        </row>
        <row r="1162">
          <cell r="D1162">
            <v>0</v>
          </cell>
        </row>
        <row r="1163">
          <cell r="D1163">
            <v>0</v>
          </cell>
        </row>
        <row r="1164">
          <cell r="D1164">
            <v>0</v>
          </cell>
        </row>
        <row r="1165">
          <cell r="D1165">
            <v>0</v>
          </cell>
        </row>
        <row r="1166">
          <cell r="D1166">
            <v>0</v>
          </cell>
        </row>
        <row r="1167">
          <cell r="D1167">
            <v>0</v>
          </cell>
        </row>
        <row r="1168">
          <cell r="D1168">
            <v>0</v>
          </cell>
        </row>
        <row r="1169">
          <cell r="D1169">
            <v>0</v>
          </cell>
        </row>
        <row r="1170">
          <cell r="D1170">
            <v>0</v>
          </cell>
        </row>
        <row r="1171">
          <cell r="D1171">
            <v>0</v>
          </cell>
        </row>
        <row r="1172">
          <cell r="D1172">
            <v>0</v>
          </cell>
        </row>
        <row r="1173">
          <cell r="D1173">
            <v>0</v>
          </cell>
        </row>
        <row r="1174">
          <cell r="D1174">
            <v>0</v>
          </cell>
        </row>
        <row r="1175">
          <cell r="D1175">
            <v>0</v>
          </cell>
        </row>
        <row r="1176">
          <cell r="D1176">
            <v>0</v>
          </cell>
        </row>
        <row r="1177">
          <cell r="D1177">
            <v>0</v>
          </cell>
        </row>
        <row r="1178">
          <cell r="D1178">
            <v>0</v>
          </cell>
        </row>
        <row r="1179">
          <cell r="D1179">
            <v>0</v>
          </cell>
        </row>
        <row r="1180">
          <cell r="D1180">
            <v>0</v>
          </cell>
        </row>
        <row r="1181">
          <cell r="D1181">
            <v>0</v>
          </cell>
        </row>
        <row r="1182">
          <cell r="D1182">
            <v>0</v>
          </cell>
        </row>
        <row r="1183">
          <cell r="D1183">
            <v>0</v>
          </cell>
        </row>
        <row r="1184">
          <cell r="D1184">
            <v>0</v>
          </cell>
        </row>
        <row r="1185">
          <cell r="D1185">
            <v>0</v>
          </cell>
        </row>
        <row r="1186">
          <cell r="D1186">
            <v>0</v>
          </cell>
        </row>
        <row r="1187">
          <cell r="D1187">
            <v>0</v>
          </cell>
        </row>
        <row r="1188">
          <cell r="D1188">
            <v>0</v>
          </cell>
        </row>
        <row r="1189">
          <cell r="D1189">
            <v>0</v>
          </cell>
        </row>
        <row r="1190">
          <cell r="D1190">
            <v>0</v>
          </cell>
        </row>
        <row r="1191">
          <cell r="D1191">
            <v>0</v>
          </cell>
        </row>
        <row r="1192">
          <cell r="D1192">
            <v>0</v>
          </cell>
        </row>
        <row r="1193">
          <cell r="D1193">
            <v>0</v>
          </cell>
        </row>
        <row r="1194">
          <cell r="D1194">
            <v>0</v>
          </cell>
        </row>
        <row r="1195">
          <cell r="D1195">
            <v>0</v>
          </cell>
        </row>
        <row r="1196">
          <cell r="D1196">
            <v>0</v>
          </cell>
        </row>
        <row r="1197">
          <cell r="D1197">
            <v>0</v>
          </cell>
        </row>
        <row r="1198">
          <cell r="D1198">
            <v>0</v>
          </cell>
        </row>
        <row r="1199">
          <cell r="D1199">
            <v>0</v>
          </cell>
        </row>
        <row r="1200">
          <cell r="D1200">
            <v>0</v>
          </cell>
        </row>
        <row r="1201">
          <cell r="D1201">
            <v>0</v>
          </cell>
        </row>
        <row r="1202">
          <cell r="D1202">
            <v>0</v>
          </cell>
        </row>
        <row r="1203">
          <cell r="D1203">
            <v>0</v>
          </cell>
        </row>
        <row r="1204">
          <cell r="D1204">
            <v>0</v>
          </cell>
        </row>
        <row r="1205">
          <cell r="D1205">
            <v>0</v>
          </cell>
        </row>
        <row r="1206">
          <cell r="D1206">
            <v>0</v>
          </cell>
        </row>
        <row r="1207">
          <cell r="D1207">
            <v>0</v>
          </cell>
        </row>
        <row r="1208">
          <cell r="D1208">
            <v>0</v>
          </cell>
        </row>
        <row r="1209">
          <cell r="D1209">
            <v>0</v>
          </cell>
        </row>
        <row r="1210">
          <cell r="D1210">
            <v>0</v>
          </cell>
        </row>
        <row r="1211">
          <cell r="D1211">
            <v>0</v>
          </cell>
        </row>
        <row r="1212">
          <cell r="D1212">
            <v>0</v>
          </cell>
        </row>
        <row r="1213">
          <cell r="D1213">
            <v>0</v>
          </cell>
        </row>
        <row r="1214">
          <cell r="D1214">
            <v>0</v>
          </cell>
        </row>
        <row r="1215">
          <cell r="D1215">
            <v>0</v>
          </cell>
        </row>
        <row r="1216">
          <cell r="D1216">
            <v>0</v>
          </cell>
        </row>
        <row r="1217">
          <cell r="D1217">
            <v>0</v>
          </cell>
        </row>
        <row r="1218">
          <cell r="D1218">
            <v>0</v>
          </cell>
        </row>
        <row r="1219">
          <cell r="D1219">
            <v>0</v>
          </cell>
        </row>
        <row r="1220">
          <cell r="D1220">
            <v>0</v>
          </cell>
        </row>
        <row r="1221">
          <cell r="D1221">
            <v>0</v>
          </cell>
        </row>
        <row r="1222">
          <cell r="D1222">
            <v>0</v>
          </cell>
        </row>
        <row r="1223">
          <cell r="D1223">
            <v>0</v>
          </cell>
        </row>
        <row r="1224">
          <cell r="D1224">
            <v>0</v>
          </cell>
        </row>
        <row r="1225">
          <cell r="D1225">
            <v>0</v>
          </cell>
        </row>
        <row r="1226">
          <cell r="D1226">
            <v>0</v>
          </cell>
        </row>
        <row r="1227">
          <cell r="D1227">
            <v>0</v>
          </cell>
        </row>
        <row r="1228">
          <cell r="D1228">
            <v>0</v>
          </cell>
        </row>
        <row r="1229">
          <cell r="D1229">
            <v>0</v>
          </cell>
        </row>
        <row r="1230">
          <cell r="D1230">
            <v>0</v>
          </cell>
        </row>
        <row r="1231">
          <cell r="D1231">
            <v>0</v>
          </cell>
        </row>
        <row r="1232">
          <cell r="D1232">
            <v>0</v>
          </cell>
        </row>
        <row r="1233">
          <cell r="D1233">
            <v>0</v>
          </cell>
        </row>
        <row r="1234">
          <cell r="D1234">
            <v>0</v>
          </cell>
        </row>
        <row r="1235">
          <cell r="D1235">
            <v>0</v>
          </cell>
        </row>
        <row r="1236">
          <cell r="D1236">
            <v>0</v>
          </cell>
        </row>
        <row r="1237">
          <cell r="D1237">
            <v>0</v>
          </cell>
        </row>
        <row r="1238">
          <cell r="D1238">
            <v>0</v>
          </cell>
        </row>
        <row r="1239">
          <cell r="D1239">
            <v>0</v>
          </cell>
        </row>
        <row r="1240">
          <cell r="D1240">
            <v>0</v>
          </cell>
        </row>
        <row r="1241">
          <cell r="D1241">
            <v>0</v>
          </cell>
        </row>
        <row r="1242">
          <cell r="D1242">
            <v>0</v>
          </cell>
        </row>
        <row r="1243">
          <cell r="D1243">
            <v>0</v>
          </cell>
        </row>
        <row r="1244">
          <cell r="D1244">
            <v>0</v>
          </cell>
        </row>
        <row r="1245">
          <cell r="D1245">
            <v>0</v>
          </cell>
        </row>
        <row r="1246">
          <cell r="D1246">
            <v>0</v>
          </cell>
        </row>
        <row r="1247">
          <cell r="D1247">
            <v>0</v>
          </cell>
        </row>
        <row r="1248">
          <cell r="D1248">
            <v>0</v>
          </cell>
        </row>
        <row r="1249">
          <cell r="D1249">
            <v>0</v>
          </cell>
        </row>
        <row r="1250">
          <cell r="D1250">
            <v>0</v>
          </cell>
        </row>
        <row r="1251">
          <cell r="D1251">
            <v>0</v>
          </cell>
        </row>
        <row r="1252">
          <cell r="D1252">
            <v>0</v>
          </cell>
        </row>
        <row r="1253">
          <cell r="D1253">
            <v>0</v>
          </cell>
        </row>
        <row r="1254">
          <cell r="D1254">
            <v>0</v>
          </cell>
        </row>
        <row r="1255">
          <cell r="D1255">
            <v>0</v>
          </cell>
        </row>
        <row r="1256">
          <cell r="D1256">
            <v>0</v>
          </cell>
        </row>
        <row r="1257">
          <cell r="D1257">
            <v>0</v>
          </cell>
        </row>
        <row r="1258">
          <cell r="D1258">
            <v>0</v>
          </cell>
        </row>
        <row r="1259">
          <cell r="D1259">
            <v>0</v>
          </cell>
        </row>
        <row r="1260">
          <cell r="D1260">
            <v>0</v>
          </cell>
        </row>
        <row r="1261">
          <cell r="D1261">
            <v>0</v>
          </cell>
        </row>
        <row r="1262">
          <cell r="D1262">
            <v>0</v>
          </cell>
        </row>
        <row r="1263">
          <cell r="D1263">
            <v>0</v>
          </cell>
        </row>
        <row r="1264">
          <cell r="D1264">
            <v>0</v>
          </cell>
        </row>
        <row r="1265">
          <cell r="D1265">
            <v>0</v>
          </cell>
        </row>
        <row r="1266">
          <cell r="D1266">
            <v>0</v>
          </cell>
        </row>
        <row r="1267">
          <cell r="D1267">
            <v>0</v>
          </cell>
        </row>
        <row r="1268">
          <cell r="D1268">
            <v>0</v>
          </cell>
        </row>
        <row r="1269">
          <cell r="D1269">
            <v>0</v>
          </cell>
        </row>
        <row r="1270">
          <cell r="D1270">
            <v>0</v>
          </cell>
        </row>
        <row r="1271">
          <cell r="D1271">
            <v>0</v>
          </cell>
        </row>
        <row r="1272">
          <cell r="D1272">
            <v>0</v>
          </cell>
        </row>
        <row r="1273">
          <cell r="D1273">
            <v>0</v>
          </cell>
        </row>
        <row r="1274">
          <cell r="D1274">
            <v>0</v>
          </cell>
        </row>
        <row r="1275">
          <cell r="D1275">
            <v>0</v>
          </cell>
        </row>
        <row r="1276">
          <cell r="D1276">
            <v>0</v>
          </cell>
        </row>
        <row r="1277">
          <cell r="D1277">
            <v>0</v>
          </cell>
        </row>
        <row r="1278">
          <cell r="D1278">
            <v>0</v>
          </cell>
        </row>
        <row r="1279">
          <cell r="D1279">
            <v>0</v>
          </cell>
        </row>
        <row r="1280">
          <cell r="D1280">
            <v>0</v>
          </cell>
        </row>
        <row r="1281">
          <cell r="D1281">
            <v>0</v>
          </cell>
        </row>
        <row r="1282">
          <cell r="D1282">
            <v>0</v>
          </cell>
        </row>
        <row r="1283">
          <cell r="D1283">
            <v>0</v>
          </cell>
        </row>
        <row r="1284">
          <cell r="D1284">
            <v>0</v>
          </cell>
        </row>
        <row r="1285">
          <cell r="D1285">
            <v>0</v>
          </cell>
        </row>
        <row r="1286">
          <cell r="D1286">
            <v>0</v>
          </cell>
        </row>
        <row r="1287">
          <cell r="D1287">
            <v>0</v>
          </cell>
        </row>
        <row r="1288">
          <cell r="D1288">
            <v>0</v>
          </cell>
        </row>
        <row r="1289">
          <cell r="D1289">
            <v>0</v>
          </cell>
        </row>
        <row r="1290">
          <cell r="D1290">
            <v>0</v>
          </cell>
        </row>
        <row r="1291">
          <cell r="D1291">
            <v>0</v>
          </cell>
        </row>
        <row r="1292">
          <cell r="D1292">
            <v>0</v>
          </cell>
        </row>
        <row r="1293">
          <cell r="D1293">
            <v>0</v>
          </cell>
        </row>
        <row r="1294">
          <cell r="D1294">
            <v>0</v>
          </cell>
        </row>
        <row r="1295">
          <cell r="D1295">
            <v>0</v>
          </cell>
        </row>
        <row r="1296">
          <cell r="D1296">
            <v>0</v>
          </cell>
        </row>
        <row r="1297">
          <cell r="D1297">
            <v>0</v>
          </cell>
        </row>
        <row r="1298">
          <cell r="D1298">
            <v>0</v>
          </cell>
        </row>
        <row r="1299">
          <cell r="D1299">
            <v>0</v>
          </cell>
        </row>
        <row r="1300">
          <cell r="D1300">
            <v>0</v>
          </cell>
        </row>
        <row r="1301">
          <cell r="D1301">
            <v>0</v>
          </cell>
        </row>
        <row r="1302">
          <cell r="D1302">
            <v>0</v>
          </cell>
        </row>
        <row r="1303">
          <cell r="D1303">
            <v>0</v>
          </cell>
        </row>
        <row r="1304">
          <cell r="D1304">
            <v>0</v>
          </cell>
        </row>
        <row r="1305">
          <cell r="D1305">
            <v>0</v>
          </cell>
        </row>
        <row r="1306">
          <cell r="D1306">
            <v>0</v>
          </cell>
        </row>
        <row r="1307">
          <cell r="D1307">
            <v>0</v>
          </cell>
        </row>
        <row r="1308">
          <cell r="D1308">
            <v>0</v>
          </cell>
        </row>
        <row r="1309">
          <cell r="D1309">
            <v>0</v>
          </cell>
        </row>
        <row r="1310">
          <cell r="D1310">
            <v>0</v>
          </cell>
        </row>
        <row r="1311">
          <cell r="D1311">
            <v>0</v>
          </cell>
        </row>
        <row r="1312">
          <cell r="D1312">
            <v>0</v>
          </cell>
        </row>
        <row r="1313">
          <cell r="D1313">
            <v>0</v>
          </cell>
        </row>
        <row r="1314">
          <cell r="D1314">
            <v>0</v>
          </cell>
        </row>
        <row r="1315">
          <cell r="D1315">
            <v>0</v>
          </cell>
        </row>
        <row r="1316">
          <cell r="D1316">
            <v>0</v>
          </cell>
        </row>
        <row r="1317">
          <cell r="D1317">
            <v>0</v>
          </cell>
        </row>
        <row r="1318">
          <cell r="D1318">
            <v>0</v>
          </cell>
        </row>
        <row r="1319">
          <cell r="D1319">
            <v>0</v>
          </cell>
        </row>
        <row r="1320">
          <cell r="D1320">
            <v>0</v>
          </cell>
        </row>
        <row r="1321">
          <cell r="D1321">
            <v>0</v>
          </cell>
        </row>
        <row r="1322">
          <cell r="D1322">
            <v>0</v>
          </cell>
        </row>
        <row r="1323">
          <cell r="D1323">
            <v>0</v>
          </cell>
        </row>
        <row r="1324">
          <cell r="D1324">
            <v>0</v>
          </cell>
        </row>
        <row r="1325">
          <cell r="D1325">
            <v>0</v>
          </cell>
        </row>
        <row r="1326">
          <cell r="D1326">
            <v>0</v>
          </cell>
        </row>
        <row r="1327">
          <cell r="D1327">
            <v>0</v>
          </cell>
        </row>
        <row r="1328">
          <cell r="D1328">
            <v>0</v>
          </cell>
        </row>
        <row r="1329">
          <cell r="D1329">
            <v>0</v>
          </cell>
        </row>
        <row r="1330">
          <cell r="D1330">
            <v>0</v>
          </cell>
        </row>
        <row r="1331">
          <cell r="D1331">
            <v>0</v>
          </cell>
        </row>
        <row r="1332">
          <cell r="D1332">
            <v>0</v>
          </cell>
        </row>
        <row r="1333">
          <cell r="D1333">
            <v>0</v>
          </cell>
        </row>
        <row r="1334">
          <cell r="D1334">
            <v>0</v>
          </cell>
        </row>
        <row r="1335">
          <cell r="D1335">
            <v>0</v>
          </cell>
        </row>
        <row r="1336">
          <cell r="D1336">
            <v>0</v>
          </cell>
        </row>
        <row r="1337">
          <cell r="D1337">
            <v>0</v>
          </cell>
        </row>
        <row r="1338">
          <cell r="D133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PEM"/>
      <sheetName val="EKBANG"/>
      <sheetName val="PMD"/>
      <sheetName val="KESBANG"/>
      <sheetName val="CAPIL"/>
      <sheetName val="BAPPEDA"/>
      <sheetName val="BAWASDA"/>
      <sheetName val="DIKBUDPAR"/>
    </sheetNames>
    <sheetDataSet>
      <sheetData sheetId="0">
        <row r="5">
          <cell r="J5" t="str">
            <v>BAGIAN PEMERINTAHAN</v>
          </cell>
        </row>
      </sheetData>
      <sheetData sheetId="1">
        <row r="4">
          <cell r="J4" t="str">
            <v>BAGIAN EKONOMI PEMBANGUNAN</v>
          </cell>
        </row>
      </sheetData>
      <sheetData sheetId="2">
        <row r="5">
          <cell r="J5" t="str">
            <v>BAGIAN PEMBERDAYAAN MASYARAKAT DESA</v>
          </cell>
        </row>
      </sheetData>
      <sheetData sheetId="3">
        <row r="5">
          <cell r="J5" t="str">
            <v>KANTOR KESATUAN BANGSA DAN PERLINDUNGAN MASYARAKAT</v>
          </cell>
        </row>
      </sheetData>
      <sheetData sheetId="4">
        <row r="5">
          <cell r="J5" t="str">
            <v>KANTOR CATATAN SIPIL</v>
          </cell>
        </row>
      </sheetData>
      <sheetData sheetId="5">
        <row r="5">
          <cell r="J5" t="str">
            <v>B A P P E D A</v>
          </cell>
        </row>
      </sheetData>
      <sheetData sheetId="6">
        <row r="5">
          <cell r="J5" t="str">
            <v>B A W A S D A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ran Kas"/>
      <sheetName val="LRA"/>
      <sheetName val="Silpa"/>
      <sheetName val="UUDP 05"/>
      <sheetName val="Rekap Pdptn"/>
      <sheetName val="Pdptn"/>
      <sheetName val="Rekap Belanja"/>
      <sheetName val="Rekap Publik"/>
      <sheetName val="Publik"/>
      <sheetName val="Rekap Aprtr"/>
      <sheetName val="Aparatur"/>
      <sheetName val="Bant _ Tdk Trsangka"/>
      <sheetName val="Pembiayaan"/>
      <sheetName val="Gaji DPRD"/>
      <sheetName val="Bupati"/>
      <sheetName val="Setda"/>
      <sheetName val="Sekretaris"/>
      <sheetName val="Ast I"/>
      <sheetName val="Ast II"/>
      <sheetName val="KPUD"/>
      <sheetName val="Pemerintahan"/>
      <sheetName val="Hukum"/>
      <sheetName val="Ekbang"/>
      <sheetName val="PMD"/>
      <sheetName val="Kepegawaian"/>
      <sheetName val="Keuangan"/>
      <sheetName val="Umum"/>
      <sheetName val="Setwan"/>
      <sheetName val="Dispenda"/>
      <sheetName val="Bappeda"/>
      <sheetName val="Bawasda"/>
      <sheetName val="Kesbang"/>
      <sheetName val="Pertanian"/>
      <sheetName val="Tambang"/>
      <sheetName val="Hutan"/>
      <sheetName val="Perindag"/>
      <sheetName val="Kesehatan"/>
      <sheetName val="Dikbudpar"/>
      <sheetName val="PU"/>
      <sheetName val="Capil"/>
      <sheetName val="Lasusua"/>
      <sheetName val="Pakue"/>
      <sheetName val="B Putih"/>
      <sheetName val="R Angin"/>
      <sheetName val="Ngapa"/>
      <sheetName val="Kodeo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amic Filtering"/>
      <sheetName val="KIB A AU eksekusi"/>
      <sheetName val="KIB A AU"/>
      <sheetName val="KIB A"/>
      <sheetName val="Sheet4"/>
      <sheetName val="Sheet5"/>
      <sheetName val="KIB B"/>
      <sheetName val="kode barang"/>
      <sheetName val="MASA MANFAAT"/>
      <sheetName val="KIB C"/>
      <sheetName val="KIB D"/>
      <sheetName val="KIB E"/>
      <sheetName val="KIB F"/>
      <sheetName val="Sheet2"/>
    </sheetNames>
    <sheetDataSet>
      <sheetData sheetId="0">
        <row r="2">
          <cell r="H2">
            <v>0</v>
          </cell>
        </row>
        <row r="3">
          <cell r="H3">
            <v>0</v>
          </cell>
        </row>
        <row r="4">
          <cell r="H4">
            <v>0</v>
          </cell>
        </row>
        <row r="5">
          <cell r="H5">
            <v>0</v>
          </cell>
        </row>
        <row r="6">
          <cell r="H6">
            <v>0</v>
          </cell>
        </row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0</v>
          </cell>
        </row>
        <row r="52">
          <cell r="H52">
            <v>0</v>
          </cell>
        </row>
        <row r="53">
          <cell r="H53">
            <v>0</v>
          </cell>
        </row>
        <row r="54">
          <cell r="H54">
            <v>0</v>
          </cell>
        </row>
        <row r="55">
          <cell r="H55">
            <v>0</v>
          </cell>
        </row>
        <row r="56">
          <cell r="H56">
            <v>0</v>
          </cell>
        </row>
        <row r="57">
          <cell r="H57">
            <v>0</v>
          </cell>
        </row>
        <row r="58">
          <cell r="H58">
            <v>0</v>
          </cell>
        </row>
        <row r="59">
          <cell r="H59">
            <v>0</v>
          </cell>
        </row>
        <row r="60">
          <cell r="H60">
            <v>0</v>
          </cell>
        </row>
        <row r="61">
          <cell r="H61">
            <v>0</v>
          </cell>
        </row>
        <row r="62">
          <cell r="H62">
            <v>0</v>
          </cell>
        </row>
        <row r="63">
          <cell r="H63">
            <v>0</v>
          </cell>
        </row>
        <row r="64">
          <cell r="H64">
            <v>0</v>
          </cell>
        </row>
        <row r="65">
          <cell r="H65">
            <v>0</v>
          </cell>
        </row>
        <row r="66">
          <cell r="H66">
            <v>0</v>
          </cell>
        </row>
        <row r="67">
          <cell r="H67">
            <v>0</v>
          </cell>
        </row>
        <row r="68">
          <cell r="H68">
            <v>0</v>
          </cell>
        </row>
        <row r="69">
          <cell r="H69">
            <v>0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0</v>
          </cell>
        </row>
        <row r="73">
          <cell r="H73">
            <v>0</v>
          </cell>
        </row>
        <row r="74">
          <cell r="H74">
            <v>0</v>
          </cell>
        </row>
        <row r="75">
          <cell r="H75">
            <v>0</v>
          </cell>
        </row>
        <row r="76">
          <cell r="H76">
            <v>0</v>
          </cell>
        </row>
        <row r="77">
          <cell r="H77">
            <v>0</v>
          </cell>
        </row>
        <row r="78">
          <cell r="H78">
            <v>0</v>
          </cell>
        </row>
        <row r="79">
          <cell r="H79">
            <v>0</v>
          </cell>
        </row>
        <row r="80">
          <cell r="H80">
            <v>0</v>
          </cell>
        </row>
        <row r="81">
          <cell r="H81">
            <v>0</v>
          </cell>
        </row>
        <row r="82">
          <cell r="H82">
            <v>0</v>
          </cell>
        </row>
        <row r="83">
          <cell r="H83">
            <v>0</v>
          </cell>
        </row>
        <row r="84">
          <cell r="H84">
            <v>0</v>
          </cell>
        </row>
        <row r="85">
          <cell r="H85">
            <v>0</v>
          </cell>
        </row>
        <row r="86">
          <cell r="H86">
            <v>0</v>
          </cell>
        </row>
        <row r="87">
          <cell r="H87">
            <v>0</v>
          </cell>
        </row>
        <row r="88">
          <cell r="H88">
            <v>0</v>
          </cell>
        </row>
        <row r="89">
          <cell r="H89">
            <v>0</v>
          </cell>
        </row>
        <row r="90">
          <cell r="H90">
            <v>0</v>
          </cell>
        </row>
        <row r="91">
          <cell r="H91">
            <v>0</v>
          </cell>
        </row>
        <row r="92">
          <cell r="H92">
            <v>0</v>
          </cell>
        </row>
        <row r="93">
          <cell r="H93">
            <v>0</v>
          </cell>
        </row>
        <row r="94">
          <cell r="H94">
            <v>0</v>
          </cell>
        </row>
        <row r="95">
          <cell r="H95">
            <v>0</v>
          </cell>
        </row>
        <row r="96">
          <cell r="H96">
            <v>0</v>
          </cell>
        </row>
        <row r="97">
          <cell r="H97">
            <v>0</v>
          </cell>
        </row>
        <row r="98">
          <cell r="H98">
            <v>0</v>
          </cell>
        </row>
        <row r="99">
          <cell r="H99">
            <v>0</v>
          </cell>
        </row>
        <row r="100">
          <cell r="H100">
            <v>0</v>
          </cell>
        </row>
        <row r="101">
          <cell r="H101">
            <v>0</v>
          </cell>
        </row>
        <row r="102">
          <cell r="H102">
            <v>0</v>
          </cell>
        </row>
        <row r="103">
          <cell r="H103">
            <v>0</v>
          </cell>
        </row>
        <row r="104">
          <cell r="H104">
            <v>0</v>
          </cell>
        </row>
        <row r="105">
          <cell r="H105">
            <v>0</v>
          </cell>
        </row>
        <row r="106">
          <cell r="H106">
            <v>0</v>
          </cell>
        </row>
        <row r="107">
          <cell r="H107">
            <v>0</v>
          </cell>
        </row>
        <row r="108">
          <cell r="H108">
            <v>0</v>
          </cell>
        </row>
        <row r="109">
          <cell r="H109">
            <v>0</v>
          </cell>
        </row>
        <row r="110">
          <cell r="H110">
            <v>0</v>
          </cell>
        </row>
        <row r="111">
          <cell r="H111">
            <v>0</v>
          </cell>
        </row>
        <row r="112">
          <cell r="H112">
            <v>0</v>
          </cell>
        </row>
        <row r="113">
          <cell r="H113">
            <v>0</v>
          </cell>
        </row>
        <row r="114">
          <cell r="H114">
            <v>0</v>
          </cell>
        </row>
        <row r="115">
          <cell r="H115">
            <v>0</v>
          </cell>
        </row>
        <row r="116">
          <cell r="H116">
            <v>0</v>
          </cell>
        </row>
        <row r="117">
          <cell r="H117">
            <v>0</v>
          </cell>
        </row>
        <row r="118">
          <cell r="H118">
            <v>0</v>
          </cell>
        </row>
        <row r="119">
          <cell r="H119">
            <v>0</v>
          </cell>
        </row>
        <row r="120">
          <cell r="H120">
            <v>0</v>
          </cell>
        </row>
        <row r="121">
          <cell r="H121">
            <v>0</v>
          </cell>
        </row>
        <row r="122">
          <cell r="H122">
            <v>0</v>
          </cell>
        </row>
        <row r="123">
          <cell r="H123">
            <v>0</v>
          </cell>
        </row>
        <row r="124">
          <cell r="H124">
            <v>0</v>
          </cell>
        </row>
        <row r="125">
          <cell r="H125">
            <v>0</v>
          </cell>
        </row>
        <row r="126">
          <cell r="H126">
            <v>0</v>
          </cell>
        </row>
        <row r="127">
          <cell r="H127">
            <v>0</v>
          </cell>
        </row>
        <row r="128">
          <cell r="H128">
            <v>0</v>
          </cell>
        </row>
        <row r="129">
          <cell r="H129">
            <v>0</v>
          </cell>
        </row>
        <row r="130">
          <cell r="H130">
            <v>0</v>
          </cell>
        </row>
        <row r="131">
          <cell r="H131">
            <v>0</v>
          </cell>
        </row>
        <row r="132">
          <cell r="H132">
            <v>0</v>
          </cell>
        </row>
        <row r="133">
          <cell r="H133">
            <v>0</v>
          </cell>
        </row>
        <row r="134">
          <cell r="H134">
            <v>0</v>
          </cell>
        </row>
        <row r="135">
          <cell r="H135">
            <v>0</v>
          </cell>
        </row>
        <row r="136">
          <cell r="H136">
            <v>0</v>
          </cell>
        </row>
        <row r="137">
          <cell r="H137">
            <v>0</v>
          </cell>
        </row>
        <row r="138">
          <cell r="H138">
            <v>0</v>
          </cell>
        </row>
        <row r="139">
          <cell r="H139">
            <v>0</v>
          </cell>
        </row>
        <row r="140">
          <cell r="H140">
            <v>0</v>
          </cell>
        </row>
        <row r="141">
          <cell r="H141">
            <v>0</v>
          </cell>
        </row>
        <row r="142">
          <cell r="H142">
            <v>0</v>
          </cell>
        </row>
        <row r="143">
          <cell r="H143">
            <v>0</v>
          </cell>
        </row>
        <row r="144">
          <cell r="H144">
            <v>0</v>
          </cell>
        </row>
        <row r="145">
          <cell r="H145">
            <v>0</v>
          </cell>
        </row>
        <row r="146">
          <cell r="H146">
            <v>0</v>
          </cell>
        </row>
        <row r="147">
          <cell r="H147">
            <v>0</v>
          </cell>
        </row>
        <row r="148">
          <cell r="H148">
            <v>0</v>
          </cell>
        </row>
        <row r="149">
          <cell r="H149">
            <v>0</v>
          </cell>
        </row>
        <row r="150">
          <cell r="H150">
            <v>0</v>
          </cell>
        </row>
        <row r="151">
          <cell r="H151">
            <v>0</v>
          </cell>
        </row>
        <row r="152">
          <cell r="H152">
            <v>0</v>
          </cell>
        </row>
        <row r="153">
          <cell r="H153">
            <v>0</v>
          </cell>
        </row>
        <row r="154">
          <cell r="H154">
            <v>0</v>
          </cell>
        </row>
        <row r="155">
          <cell r="H155">
            <v>0</v>
          </cell>
        </row>
        <row r="156">
          <cell r="H156">
            <v>0</v>
          </cell>
        </row>
        <row r="157">
          <cell r="H157">
            <v>0</v>
          </cell>
        </row>
        <row r="158">
          <cell r="H158">
            <v>0</v>
          </cell>
        </row>
        <row r="159">
          <cell r="H159">
            <v>0</v>
          </cell>
        </row>
        <row r="160">
          <cell r="H160">
            <v>0</v>
          </cell>
        </row>
        <row r="161">
          <cell r="H161">
            <v>0</v>
          </cell>
        </row>
        <row r="162">
          <cell r="H162">
            <v>0</v>
          </cell>
        </row>
        <row r="163">
          <cell r="H163">
            <v>0</v>
          </cell>
        </row>
        <row r="164">
          <cell r="H164">
            <v>0</v>
          </cell>
        </row>
        <row r="165">
          <cell r="H165">
            <v>0</v>
          </cell>
        </row>
        <row r="166">
          <cell r="H166">
            <v>0</v>
          </cell>
        </row>
        <row r="167">
          <cell r="H167">
            <v>0</v>
          </cell>
        </row>
        <row r="168">
          <cell r="H168">
            <v>0</v>
          </cell>
        </row>
        <row r="169">
          <cell r="H169">
            <v>0</v>
          </cell>
        </row>
        <row r="170">
          <cell r="H170">
            <v>0</v>
          </cell>
        </row>
        <row r="171">
          <cell r="H171">
            <v>0</v>
          </cell>
        </row>
        <row r="172">
          <cell r="H172">
            <v>0</v>
          </cell>
        </row>
        <row r="173">
          <cell r="H173">
            <v>0</v>
          </cell>
        </row>
        <row r="174">
          <cell r="H174">
            <v>0</v>
          </cell>
        </row>
        <row r="175">
          <cell r="H175">
            <v>0</v>
          </cell>
        </row>
        <row r="176">
          <cell r="H176">
            <v>0</v>
          </cell>
        </row>
        <row r="177">
          <cell r="H177">
            <v>0</v>
          </cell>
        </row>
        <row r="178">
          <cell r="H178">
            <v>0</v>
          </cell>
        </row>
        <row r="179">
          <cell r="H179">
            <v>0</v>
          </cell>
        </row>
        <row r="180">
          <cell r="H180">
            <v>0</v>
          </cell>
        </row>
        <row r="181">
          <cell r="H181">
            <v>0</v>
          </cell>
        </row>
        <row r="182">
          <cell r="H182">
            <v>0</v>
          </cell>
        </row>
        <row r="183">
          <cell r="H183">
            <v>0</v>
          </cell>
        </row>
        <row r="184">
          <cell r="H184">
            <v>0</v>
          </cell>
        </row>
        <row r="185">
          <cell r="H185">
            <v>0</v>
          </cell>
        </row>
        <row r="186">
          <cell r="H186">
            <v>0</v>
          </cell>
        </row>
        <row r="187">
          <cell r="H187">
            <v>0</v>
          </cell>
        </row>
        <row r="188">
          <cell r="H188">
            <v>0</v>
          </cell>
        </row>
        <row r="189">
          <cell r="H189">
            <v>0</v>
          </cell>
        </row>
        <row r="190">
          <cell r="H190">
            <v>0</v>
          </cell>
        </row>
        <row r="191">
          <cell r="H191">
            <v>0</v>
          </cell>
        </row>
        <row r="192">
          <cell r="H192">
            <v>0</v>
          </cell>
        </row>
        <row r="193">
          <cell r="H193">
            <v>0</v>
          </cell>
        </row>
        <row r="194">
          <cell r="H194">
            <v>0</v>
          </cell>
        </row>
        <row r="195">
          <cell r="H195">
            <v>0</v>
          </cell>
        </row>
        <row r="196">
          <cell r="H196">
            <v>0</v>
          </cell>
        </row>
        <row r="197">
          <cell r="H197">
            <v>0</v>
          </cell>
        </row>
        <row r="198">
          <cell r="H198">
            <v>0</v>
          </cell>
        </row>
        <row r="199">
          <cell r="H199">
            <v>0</v>
          </cell>
        </row>
        <row r="200">
          <cell r="H200">
            <v>0</v>
          </cell>
        </row>
        <row r="201">
          <cell r="H201">
            <v>0</v>
          </cell>
        </row>
        <row r="202">
          <cell r="H202">
            <v>0</v>
          </cell>
        </row>
        <row r="203">
          <cell r="H203">
            <v>0</v>
          </cell>
        </row>
        <row r="204">
          <cell r="H204">
            <v>0</v>
          </cell>
        </row>
        <row r="205">
          <cell r="H205">
            <v>0</v>
          </cell>
        </row>
        <row r="206">
          <cell r="H206">
            <v>0</v>
          </cell>
        </row>
        <row r="207">
          <cell r="H207">
            <v>0</v>
          </cell>
        </row>
        <row r="208">
          <cell r="H208">
            <v>0</v>
          </cell>
        </row>
        <row r="209">
          <cell r="H209">
            <v>0</v>
          </cell>
        </row>
        <row r="210">
          <cell r="H210">
            <v>0</v>
          </cell>
        </row>
        <row r="211">
          <cell r="H211">
            <v>0</v>
          </cell>
        </row>
        <row r="212">
          <cell r="H212">
            <v>0</v>
          </cell>
        </row>
        <row r="213">
          <cell r="H213">
            <v>0</v>
          </cell>
        </row>
        <row r="214">
          <cell r="H214">
            <v>0</v>
          </cell>
        </row>
        <row r="215">
          <cell r="H215">
            <v>0</v>
          </cell>
        </row>
        <row r="216">
          <cell r="H216">
            <v>0</v>
          </cell>
        </row>
        <row r="217">
          <cell r="H217">
            <v>0</v>
          </cell>
        </row>
        <row r="218">
          <cell r="H218">
            <v>0</v>
          </cell>
        </row>
        <row r="219">
          <cell r="H219">
            <v>0</v>
          </cell>
        </row>
        <row r="220">
          <cell r="H220">
            <v>0</v>
          </cell>
        </row>
        <row r="221">
          <cell r="H221">
            <v>0</v>
          </cell>
        </row>
        <row r="222">
          <cell r="H222">
            <v>0</v>
          </cell>
        </row>
        <row r="223">
          <cell r="H223">
            <v>0</v>
          </cell>
        </row>
        <row r="224">
          <cell r="H224">
            <v>0</v>
          </cell>
        </row>
        <row r="225">
          <cell r="H225">
            <v>0</v>
          </cell>
        </row>
        <row r="226">
          <cell r="H226">
            <v>0</v>
          </cell>
        </row>
        <row r="227">
          <cell r="H227">
            <v>0</v>
          </cell>
        </row>
        <row r="228">
          <cell r="H228">
            <v>0</v>
          </cell>
        </row>
        <row r="229">
          <cell r="H229">
            <v>0</v>
          </cell>
        </row>
        <row r="230">
          <cell r="H230">
            <v>0</v>
          </cell>
        </row>
        <row r="231">
          <cell r="H231">
            <v>0</v>
          </cell>
        </row>
        <row r="232">
          <cell r="H232">
            <v>0</v>
          </cell>
        </row>
        <row r="233">
          <cell r="H233">
            <v>0</v>
          </cell>
        </row>
        <row r="234">
          <cell r="H234">
            <v>0</v>
          </cell>
        </row>
        <row r="235">
          <cell r="H235">
            <v>0</v>
          </cell>
        </row>
        <row r="236">
          <cell r="H236">
            <v>0</v>
          </cell>
        </row>
        <row r="237">
          <cell r="H237">
            <v>0</v>
          </cell>
        </row>
        <row r="238">
          <cell r="H238">
            <v>0</v>
          </cell>
        </row>
        <row r="239">
          <cell r="H239">
            <v>0</v>
          </cell>
        </row>
        <row r="240">
          <cell r="H240">
            <v>0</v>
          </cell>
        </row>
        <row r="241">
          <cell r="H241">
            <v>0</v>
          </cell>
        </row>
        <row r="242">
          <cell r="H242">
            <v>0</v>
          </cell>
        </row>
        <row r="243">
          <cell r="H243">
            <v>0</v>
          </cell>
        </row>
        <row r="244">
          <cell r="H244">
            <v>0</v>
          </cell>
        </row>
        <row r="245">
          <cell r="H245">
            <v>0</v>
          </cell>
        </row>
        <row r="246">
          <cell r="H246">
            <v>0</v>
          </cell>
        </row>
        <row r="247">
          <cell r="H247">
            <v>0</v>
          </cell>
        </row>
        <row r="248">
          <cell r="H248">
            <v>0</v>
          </cell>
        </row>
        <row r="249">
          <cell r="H249">
            <v>0</v>
          </cell>
        </row>
        <row r="250">
          <cell r="H250">
            <v>0</v>
          </cell>
        </row>
        <row r="251">
          <cell r="H251">
            <v>0</v>
          </cell>
        </row>
        <row r="252">
          <cell r="H252">
            <v>0</v>
          </cell>
        </row>
        <row r="253">
          <cell r="H253">
            <v>0</v>
          </cell>
        </row>
        <row r="254">
          <cell r="H254">
            <v>0</v>
          </cell>
        </row>
        <row r="255">
          <cell r="H255">
            <v>0</v>
          </cell>
        </row>
        <row r="256">
          <cell r="H256">
            <v>0</v>
          </cell>
        </row>
        <row r="257">
          <cell r="H257">
            <v>0</v>
          </cell>
        </row>
        <row r="258">
          <cell r="H258">
            <v>0</v>
          </cell>
        </row>
        <row r="259">
          <cell r="H259">
            <v>0</v>
          </cell>
        </row>
        <row r="260">
          <cell r="H260">
            <v>0</v>
          </cell>
        </row>
        <row r="261">
          <cell r="H261">
            <v>0</v>
          </cell>
        </row>
        <row r="262">
          <cell r="H262">
            <v>0</v>
          </cell>
        </row>
        <row r="263">
          <cell r="H263">
            <v>0</v>
          </cell>
        </row>
        <row r="264">
          <cell r="H264">
            <v>0</v>
          </cell>
        </row>
        <row r="265">
          <cell r="H265">
            <v>0</v>
          </cell>
        </row>
        <row r="266">
          <cell r="H266">
            <v>0</v>
          </cell>
        </row>
        <row r="267">
          <cell r="H267">
            <v>0</v>
          </cell>
        </row>
        <row r="268">
          <cell r="H268">
            <v>0</v>
          </cell>
        </row>
        <row r="269">
          <cell r="H269">
            <v>0</v>
          </cell>
        </row>
        <row r="270">
          <cell r="H270">
            <v>0</v>
          </cell>
        </row>
        <row r="271">
          <cell r="H271">
            <v>0</v>
          </cell>
        </row>
        <row r="272">
          <cell r="H272">
            <v>0</v>
          </cell>
        </row>
        <row r="273">
          <cell r="H273">
            <v>0</v>
          </cell>
        </row>
        <row r="274">
          <cell r="H274">
            <v>0</v>
          </cell>
        </row>
        <row r="275">
          <cell r="H275">
            <v>0</v>
          </cell>
        </row>
        <row r="276">
          <cell r="H276">
            <v>0</v>
          </cell>
        </row>
        <row r="277">
          <cell r="H277">
            <v>0</v>
          </cell>
        </row>
        <row r="278">
          <cell r="H278">
            <v>0</v>
          </cell>
        </row>
        <row r="279">
          <cell r="H279">
            <v>0</v>
          </cell>
        </row>
        <row r="280">
          <cell r="H280">
            <v>0</v>
          </cell>
        </row>
        <row r="281">
          <cell r="H281">
            <v>0</v>
          </cell>
        </row>
        <row r="282">
          <cell r="H282">
            <v>0</v>
          </cell>
        </row>
        <row r="283">
          <cell r="H283">
            <v>0</v>
          </cell>
        </row>
        <row r="284">
          <cell r="H284">
            <v>0</v>
          </cell>
        </row>
        <row r="285">
          <cell r="H285">
            <v>0</v>
          </cell>
        </row>
        <row r="286">
          <cell r="H286">
            <v>0</v>
          </cell>
        </row>
        <row r="287">
          <cell r="H287">
            <v>0</v>
          </cell>
        </row>
        <row r="288">
          <cell r="H288">
            <v>0</v>
          </cell>
        </row>
        <row r="289">
          <cell r="H289">
            <v>0</v>
          </cell>
        </row>
        <row r="290">
          <cell r="H290">
            <v>0</v>
          </cell>
        </row>
        <row r="291">
          <cell r="H291">
            <v>0</v>
          </cell>
        </row>
        <row r="292">
          <cell r="H292">
            <v>0</v>
          </cell>
        </row>
        <row r="293">
          <cell r="H293">
            <v>0</v>
          </cell>
        </row>
        <row r="294">
          <cell r="H294">
            <v>0</v>
          </cell>
        </row>
        <row r="295">
          <cell r="H295">
            <v>0</v>
          </cell>
        </row>
        <row r="296">
          <cell r="H296">
            <v>0</v>
          </cell>
        </row>
        <row r="297">
          <cell r="H297">
            <v>0</v>
          </cell>
        </row>
        <row r="298">
          <cell r="H298">
            <v>0</v>
          </cell>
        </row>
        <row r="299">
          <cell r="H299">
            <v>0</v>
          </cell>
        </row>
        <row r="300">
          <cell r="H300">
            <v>0</v>
          </cell>
        </row>
        <row r="301">
          <cell r="H301">
            <v>0</v>
          </cell>
        </row>
        <row r="302">
          <cell r="H302">
            <v>0</v>
          </cell>
        </row>
        <row r="303">
          <cell r="H303">
            <v>0</v>
          </cell>
        </row>
        <row r="304">
          <cell r="H304">
            <v>0</v>
          </cell>
        </row>
        <row r="305">
          <cell r="H305">
            <v>0</v>
          </cell>
        </row>
        <row r="306">
          <cell r="H306">
            <v>0</v>
          </cell>
        </row>
        <row r="307">
          <cell r="H307">
            <v>0</v>
          </cell>
        </row>
        <row r="308">
          <cell r="H308">
            <v>0</v>
          </cell>
        </row>
        <row r="309">
          <cell r="H309">
            <v>0</v>
          </cell>
        </row>
        <row r="310">
          <cell r="H310">
            <v>0</v>
          </cell>
        </row>
        <row r="311">
          <cell r="H311">
            <v>0</v>
          </cell>
        </row>
        <row r="312">
          <cell r="H312">
            <v>0</v>
          </cell>
        </row>
        <row r="313">
          <cell r="H313">
            <v>0</v>
          </cell>
        </row>
        <row r="314">
          <cell r="H314">
            <v>0</v>
          </cell>
        </row>
        <row r="315">
          <cell r="H315">
            <v>0</v>
          </cell>
        </row>
        <row r="316">
          <cell r="H316">
            <v>0</v>
          </cell>
        </row>
        <row r="317">
          <cell r="H317">
            <v>0</v>
          </cell>
        </row>
        <row r="318">
          <cell r="H318">
            <v>0</v>
          </cell>
        </row>
        <row r="319">
          <cell r="H319">
            <v>0</v>
          </cell>
        </row>
        <row r="320">
          <cell r="H320">
            <v>0</v>
          </cell>
        </row>
        <row r="321">
          <cell r="H321">
            <v>0</v>
          </cell>
        </row>
        <row r="322">
          <cell r="H322">
            <v>0</v>
          </cell>
        </row>
        <row r="323">
          <cell r="H323">
            <v>0</v>
          </cell>
        </row>
        <row r="324">
          <cell r="H324">
            <v>0</v>
          </cell>
        </row>
        <row r="325">
          <cell r="H325">
            <v>0</v>
          </cell>
        </row>
        <row r="326">
          <cell r="H326">
            <v>0</v>
          </cell>
        </row>
        <row r="327">
          <cell r="H327">
            <v>0</v>
          </cell>
        </row>
        <row r="328">
          <cell r="H328">
            <v>0</v>
          </cell>
        </row>
        <row r="329">
          <cell r="H329">
            <v>0</v>
          </cell>
        </row>
        <row r="330">
          <cell r="H330">
            <v>0</v>
          </cell>
        </row>
        <row r="331">
          <cell r="H331">
            <v>0</v>
          </cell>
        </row>
        <row r="332">
          <cell r="H332">
            <v>0</v>
          </cell>
        </row>
        <row r="333">
          <cell r="H333">
            <v>0</v>
          </cell>
        </row>
        <row r="334">
          <cell r="H334">
            <v>0</v>
          </cell>
        </row>
        <row r="335">
          <cell r="H335">
            <v>0</v>
          </cell>
        </row>
        <row r="336">
          <cell r="H336">
            <v>0</v>
          </cell>
        </row>
        <row r="337">
          <cell r="H337">
            <v>0</v>
          </cell>
        </row>
        <row r="338">
          <cell r="H338">
            <v>0</v>
          </cell>
        </row>
        <row r="339">
          <cell r="H339">
            <v>0</v>
          </cell>
        </row>
        <row r="340">
          <cell r="H340">
            <v>0</v>
          </cell>
        </row>
        <row r="341">
          <cell r="H341">
            <v>0</v>
          </cell>
        </row>
        <row r="342">
          <cell r="H342">
            <v>0</v>
          </cell>
        </row>
        <row r="343">
          <cell r="H343">
            <v>0</v>
          </cell>
        </row>
        <row r="344">
          <cell r="H344">
            <v>0</v>
          </cell>
        </row>
        <row r="345">
          <cell r="H345">
            <v>0</v>
          </cell>
        </row>
        <row r="346">
          <cell r="H346">
            <v>0</v>
          </cell>
        </row>
        <row r="347">
          <cell r="H347">
            <v>0</v>
          </cell>
        </row>
        <row r="348">
          <cell r="H348">
            <v>0</v>
          </cell>
        </row>
        <row r="349">
          <cell r="H349">
            <v>0</v>
          </cell>
        </row>
        <row r="350">
          <cell r="H350">
            <v>0</v>
          </cell>
        </row>
        <row r="351">
          <cell r="H351">
            <v>0</v>
          </cell>
        </row>
        <row r="352">
          <cell r="H352">
            <v>0</v>
          </cell>
        </row>
        <row r="353">
          <cell r="H353">
            <v>0</v>
          </cell>
        </row>
        <row r="354">
          <cell r="H354">
            <v>0</v>
          </cell>
        </row>
        <row r="355">
          <cell r="H355">
            <v>0</v>
          </cell>
        </row>
        <row r="356">
          <cell r="H356">
            <v>0</v>
          </cell>
        </row>
        <row r="357">
          <cell r="H357">
            <v>0</v>
          </cell>
        </row>
        <row r="358">
          <cell r="H358">
            <v>0</v>
          </cell>
        </row>
        <row r="359">
          <cell r="H359">
            <v>0</v>
          </cell>
        </row>
        <row r="360">
          <cell r="H360">
            <v>0</v>
          </cell>
        </row>
        <row r="361">
          <cell r="H361">
            <v>0</v>
          </cell>
        </row>
        <row r="362">
          <cell r="H362">
            <v>0</v>
          </cell>
        </row>
        <row r="363">
          <cell r="H363">
            <v>0</v>
          </cell>
        </row>
        <row r="364">
          <cell r="H364">
            <v>0</v>
          </cell>
        </row>
        <row r="365">
          <cell r="H365">
            <v>0</v>
          </cell>
        </row>
        <row r="366">
          <cell r="H366">
            <v>0</v>
          </cell>
        </row>
        <row r="367">
          <cell r="H367">
            <v>0</v>
          </cell>
        </row>
        <row r="368">
          <cell r="H368">
            <v>0</v>
          </cell>
        </row>
        <row r="369">
          <cell r="H369">
            <v>0</v>
          </cell>
        </row>
        <row r="370">
          <cell r="H370">
            <v>0</v>
          </cell>
        </row>
        <row r="371">
          <cell r="H371">
            <v>0</v>
          </cell>
        </row>
        <row r="372">
          <cell r="H372">
            <v>0</v>
          </cell>
        </row>
        <row r="373">
          <cell r="H373">
            <v>0</v>
          </cell>
        </row>
        <row r="374">
          <cell r="H374">
            <v>0</v>
          </cell>
        </row>
        <row r="375">
          <cell r="H375">
            <v>0</v>
          </cell>
        </row>
        <row r="376">
          <cell r="H376">
            <v>0</v>
          </cell>
        </row>
        <row r="377">
          <cell r="H377">
            <v>0</v>
          </cell>
        </row>
        <row r="378">
          <cell r="H378">
            <v>0</v>
          </cell>
        </row>
        <row r="379">
          <cell r="H379">
            <v>0</v>
          </cell>
        </row>
        <row r="380">
          <cell r="H380">
            <v>0</v>
          </cell>
        </row>
        <row r="381">
          <cell r="H381">
            <v>0</v>
          </cell>
        </row>
        <row r="382">
          <cell r="H382">
            <v>0</v>
          </cell>
        </row>
        <row r="383">
          <cell r="H383">
            <v>0</v>
          </cell>
        </row>
        <row r="384">
          <cell r="H384">
            <v>0</v>
          </cell>
        </row>
        <row r="385">
          <cell r="H385">
            <v>0</v>
          </cell>
        </row>
        <row r="386">
          <cell r="H386">
            <v>0</v>
          </cell>
        </row>
        <row r="387">
          <cell r="H387">
            <v>0</v>
          </cell>
        </row>
        <row r="388">
          <cell r="H388">
            <v>0</v>
          </cell>
        </row>
        <row r="389">
          <cell r="H389">
            <v>0</v>
          </cell>
        </row>
        <row r="390">
          <cell r="H390">
            <v>0</v>
          </cell>
        </row>
        <row r="391">
          <cell r="H391">
            <v>0</v>
          </cell>
        </row>
        <row r="392">
          <cell r="H392">
            <v>0</v>
          </cell>
        </row>
        <row r="393">
          <cell r="H393">
            <v>0</v>
          </cell>
        </row>
        <row r="394">
          <cell r="H394">
            <v>0</v>
          </cell>
        </row>
        <row r="395">
          <cell r="H395">
            <v>0</v>
          </cell>
        </row>
        <row r="396">
          <cell r="H396">
            <v>0</v>
          </cell>
        </row>
        <row r="397">
          <cell r="H397">
            <v>0</v>
          </cell>
        </row>
        <row r="398">
          <cell r="H398">
            <v>0</v>
          </cell>
        </row>
        <row r="399">
          <cell r="H399">
            <v>0</v>
          </cell>
        </row>
        <row r="400">
          <cell r="H400">
            <v>0</v>
          </cell>
        </row>
        <row r="401">
          <cell r="H401">
            <v>0</v>
          </cell>
        </row>
        <row r="402">
          <cell r="H402">
            <v>0</v>
          </cell>
        </row>
        <row r="403">
          <cell r="H403">
            <v>0</v>
          </cell>
        </row>
        <row r="404">
          <cell r="H404">
            <v>0</v>
          </cell>
        </row>
        <row r="405">
          <cell r="H405">
            <v>0</v>
          </cell>
        </row>
        <row r="406">
          <cell r="H406">
            <v>0</v>
          </cell>
        </row>
        <row r="407">
          <cell r="H407">
            <v>0</v>
          </cell>
        </row>
        <row r="408">
          <cell r="H408">
            <v>0</v>
          </cell>
        </row>
        <row r="409">
          <cell r="H409">
            <v>0</v>
          </cell>
        </row>
        <row r="410">
          <cell r="H410">
            <v>0</v>
          </cell>
        </row>
        <row r="411">
          <cell r="H411">
            <v>0</v>
          </cell>
        </row>
        <row r="412">
          <cell r="H412">
            <v>0</v>
          </cell>
        </row>
        <row r="413">
          <cell r="H413">
            <v>0</v>
          </cell>
        </row>
        <row r="414">
          <cell r="H414">
            <v>0</v>
          </cell>
        </row>
        <row r="415">
          <cell r="H415">
            <v>0</v>
          </cell>
        </row>
        <row r="416">
          <cell r="H416">
            <v>0</v>
          </cell>
        </row>
        <row r="417">
          <cell r="H417">
            <v>0</v>
          </cell>
        </row>
        <row r="418">
          <cell r="H418">
            <v>0</v>
          </cell>
        </row>
        <row r="419">
          <cell r="H419">
            <v>0</v>
          </cell>
        </row>
        <row r="420">
          <cell r="H420">
            <v>0</v>
          </cell>
        </row>
        <row r="421">
          <cell r="H421">
            <v>0</v>
          </cell>
        </row>
        <row r="422">
          <cell r="H422">
            <v>0</v>
          </cell>
        </row>
        <row r="423">
          <cell r="H423">
            <v>0</v>
          </cell>
        </row>
        <row r="424">
          <cell r="H424">
            <v>0</v>
          </cell>
        </row>
        <row r="425">
          <cell r="H425">
            <v>0</v>
          </cell>
        </row>
        <row r="426">
          <cell r="H426">
            <v>0</v>
          </cell>
        </row>
        <row r="427">
          <cell r="H427">
            <v>0</v>
          </cell>
        </row>
        <row r="428">
          <cell r="H428">
            <v>0</v>
          </cell>
        </row>
        <row r="429">
          <cell r="H429">
            <v>0</v>
          </cell>
        </row>
        <row r="430">
          <cell r="H430">
            <v>0</v>
          </cell>
        </row>
        <row r="431">
          <cell r="H431">
            <v>0</v>
          </cell>
        </row>
        <row r="432">
          <cell r="H432">
            <v>0</v>
          </cell>
        </row>
        <row r="433">
          <cell r="H433">
            <v>0</v>
          </cell>
        </row>
        <row r="434">
          <cell r="H434">
            <v>0</v>
          </cell>
        </row>
        <row r="435">
          <cell r="H435">
            <v>0</v>
          </cell>
        </row>
        <row r="436">
          <cell r="H436">
            <v>0</v>
          </cell>
        </row>
        <row r="437">
          <cell r="H437">
            <v>0</v>
          </cell>
        </row>
        <row r="438">
          <cell r="H438">
            <v>0</v>
          </cell>
        </row>
        <row r="439">
          <cell r="H439">
            <v>0</v>
          </cell>
        </row>
        <row r="440">
          <cell r="H440">
            <v>0</v>
          </cell>
        </row>
        <row r="441">
          <cell r="H441">
            <v>0</v>
          </cell>
        </row>
        <row r="442">
          <cell r="H442">
            <v>0</v>
          </cell>
        </row>
        <row r="443">
          <cell r="H443">
            <v>0</v>
          </cell>
        </row>
        <row r="444">
          <cell r="H444">
            <v>0</v>
          </cell>
        </row>
        <row r="445">
          <cell r="H445">
            <v>0</v>
          </cell>
        </row>
        <row r="446">
          <cell r="H446">
            <v>0</v>
          </cell>
        </row>
        <row r="447">
          <cell r="H447">
            <v>0</v>
          </cell>
        </row>
        <row r="448">
          <cell r="H448">
            <v>0</v>
          </cell>
        </row>
        <row r="449">
          <cell r="H449">
            <v>0</v>
          </cell>
        </row>
        <row r="450">
          <cell r="H450">
            <v>0</v>
          </cell>
        </row>
        <row r="451">
          <cell r="H451">
            <v>0</v>
          </cell>
        </row>
        <row r="452">
          <cell r="H452">
            <v>0</v>
          </cell>
        </row>
        <row r="453">
          <cell r="H453">
            <v>0</v>
          </cell>
        </row>
        <row r="454">
          <cell r="H454">
            <v>0</v>
          </cell>
        </row>
        <row r="455">
          <cell r="H455">
            <v>0</v>
          </cell>
        </row>
        <row r="456">
          <cell r="H456">
            <v>0</v>
          </cell>
        </row>
        <row r="457">
          <cell r="H457">
            <v>0</v>
          </cell>
        </row>
        <row r="458">
          <cell r="H458">
            <v>0</v>
          </cell>
        </row>
        <row r="459">
          <cell r="H459">
            <v>0</v>
          </cell>
        </row>
        <row r="460">
          <cell r="H460">
            <v>0</v>
          </cell>
        </row>
        <row r="461">
          <cell r="H461">
            <v>0</v>
          </cell>
        </row>
        <row r="462">
          <cell r="H462">
            <v>0</v>
          </cell>
        </row>
        <row r="463">
          <cell r="H463">
            <v>0</v>
          </cell>
        </row>
        <row r="464">
          <cell r="H464">
            <v>0</v>
          </cell>
        </row>
        <row r="465">
          <cell r="H465">
            <v>0</v>
          </cell>
        </row>
        <row r="466">
          <cell r="H466">
            <v>0</v>
          </cell>
        </row>
        <row r="467">
          <cell r="H467">
            <v>0</v>
          </cell>
        </row>
        <row r="468">
          <cell r="H468">
            <v>0</v>
          </cell>
        </row>
        <row r="469">
          <cell r="H469">
            <v>0</v>
          </cell>
        </row>
        <row r="470">
          <cell r="H470">
            <v>0</v>
          </cell>
        </row>
        <row r="471">
          <cell r="H471">
            <v>0</v>
          </cell>
        </row>
        <row r="472">
          <cell r="H472">
            <v>0</v>
          </cell>
        </row>
        <row r="473">
          <cell r="H473">
            <v>0</v>
          </cell>
        </row>
        <row r="474">
          <cell r="H474">
            <v>0</v>
          </cell>
        </row>
        <row r="475">
          <cell r="H475">
            <v>0</v>
          </cell>
        </row>
        <row r="476">
          <cell r="H476">
            <v>0</v>
          </cell>
        </row>
        <row r="477">
          <cell r="H477">
            <v>0</v>
          </cell>
        </row>
        <row r="478">
          <cell r="H478">
            <v>0</v>
          </cell>
        </row>
        <row r="479">
          <cell r="H479">
            <v>0</v>
          </cell>
        </row>
        <row r="480">
          <cell r="H480">
            <v>0</v>
          </cell>
        </row>
        <row r="481">
          <cell r="H481">
            <v>0</v>
          </cell>
        </row>
        <row r="482">
          <cell r="H482">
            <v>0</v>
          </cell>
        </row>
        <row r="483">
          <cell r="H483">
            <v>0</v>
          </cell>
        </row>
        <row r="484">
          <cell r="H484">
            <v>0</v>
          </cell>
        </row>
        <row r="485">
          <cell r="H485">
            <v>0</v>
          </cell>
        </row>
        <row r="486">
          <cell r="H486">
            <v>0</v>
          </cell>
        </row>
        <row r="487">
          <cell r="H487">
            <v>0</v>
          </cell>
        </row>
        <row r="488">
          <cell r="H488">
            <v>0</v>
          </cell>
        </row>
        <row r="489">
          <cell r="H489">
            <v>0</v>
          </cell>
        </row>
        <row r="490">
          <cell r="H490">
            <v>0</v>
          </cell>
        </row>
        <row r="491">
          <cell r="H491">
            <v>0</v>
          </cell>
        </row>
        <row r="492">
          <cell r="H492">
            <v>0</v>
          </cell>
        </row>
        <row r="493">
          <cell r="H493">
            <v>0</v>
          </cell>
        </row>
        <row r="494">
          <cell r="H494">
            <v>0</v>
          </cell>
        </row>
        <row r="495">
          <cell r="H495">
            <v>0</v>
          </cell>
        </row>
        <row r="496">
          <cell r="H496">
            <v>0</v>
          </cell>
        </row>
        <row r="497">
          <cell r="H497">
            <v>0</v>
          </cell>
        </row>
        <row r="498">
          <cell r="H498">
            <v>0</v>
          </cell>
        </row>
        <row r="499">
          <cell r="H499">
            <v>0</v>
          </cell>
        </row>
        <row r="500">
          <cell r="H500">
            <v>0</v>
          </cell>
        </row>
        <row r="501">
          <cell r="H501">
            <v>0</v>
          </cell>
        </row>
        <row r="502">
          <cell r="H502">
            <v>0</v>
          </cell>
        </row>
        <row r="503">
          <cell r="H503">
            <v>0</v>
          </cell>
        </row>
        <row r="504">
          <cell r="H504">
            <v>0</v>
          </cell>
        </row>
        <row r="505">
          <cell r="H505">
            <v>0</v>
          </cell>
        </row>
        <row r="506">
          <cell r="H506">
            <v>0</v>
          </cell>
        </row>
        <row r="507">
          <cell r="H507">
            <v>0</v>
          </cell>
        </row>
        <row r="508">
          <cell r="H508">
            <v>0</v>
          </cell>
        </row>
        <row r="509">
          <cell r="H509">
            <v>0</v>
          </cell>
        </row>
        <row r="510">
          <cell r="H510">
            <v>0</v>
          </cell>
        </row>
        <row r="511">
          <cell r="H511">
            <v>0</v>
          </cell>
        </row>
        <row r="512">
          <cell r="H512">
            <v>0</v>
          </cell>
        </row>
        <row r="513">
          <cell r="H513">
            <v>0</v>
          </cell>
        </row>
        <row r="514">
          <cell r="H514">
            <v>0</v>
          </cell>
        </row>
        <row r="515">
          <cell r="H515">
            <v>0</v>
          </cell>
        </row>
        <row r="516">
          <cell r="H516">
            <v>0</v>
          </cell>
        </row>
        <row r="517">
          <cell r="H517">
            <v>0</v>
          </cell>
        </row>
        <row r="518">
          <cell r="H518">
            <v>0</v>
          </cell>
        </row>
        <row r="519">
          <cell r="H519">
            <v>0</v>
          </cell>
        </row>
        <row r="520">
          <cell r="H520">
            <v>0</v>
          </cell>
        </row>
        <row r="521">
          <cell r="H521">
            <v>0</v>
          </cell>
        </row>
        <row r="522">
          <cell r="H522">
            <v>0</v>
          </cell>
        </row>
        <row r="523">
          <cell r="H523">
            <v>0</v>
          </cell>
        </row>
        <row r="524">
          <cell r="H524">
            <v>0</v>
          </cell>
        </row>
        <row r="525">
          <cell r="H525">
            <v>0</v>
          </cell>
        </row>
        <row r="526">
          <cell r="H526">
            <v>0</v>
          </cell>
        </row>
        <row r="527">
          <cell r="H527">
            <v>0</v>
          </cell>
        </row>
        <row r="528">
          <cell r="H528">
            <v>0</v>
          </cell>
        </row>
        <row r="529">
          <cell r="H529">
            <v>0</v>
          </cell>
        </row>
        <row r="530">
          <cell r="H530">
            <v>0</v>
          </cell>
        </row>
        <row r="531">
          <cell r="H531">
            <v>0</v>
          </cell>
        </row>
        <row r="532">
          <cell r="H532">
            <v>0</v>
          </cell>
        </row>
        <row r="533">
          <cell r="H533">
            <v>0</v>
          </cell>
        </row>
        <row r="534">
          <cell r="H534">
            <v>0</v>
          </cell>
        </row>
        <row r="535">
          <cell r="H535">
            <v>0</v>
          </cell>
        </row>
        <row r="536">
          <cell r="H536">
            <v>0</v>
          </cell>
        </row>
        <row r="537">
          <cell r="H537">
            <v>0</v>
          </cell>
        </row>
        <row r="538">
          <cell r="H538">
            <v>0</v>
          </cell>
        </row>
        <row r="539">
          <cell r="H539">
            <v>0</v>
          </cell>
        </row>
        <row r="540">
          <cell r="H540">
            <v>0</v>
          </cell>
        </row>
        <row r="541">
          <cell r="H541">
            <v>0</v>
          </cell>
        </row>
        <row r="542">
          <cell r="H542">
            <v>0</v>
          </cell>
        </row>
        <row r="543">
          <cell r="H543">
            <v>0</v>
          </cell>
        </row>
        <row r="544">
          <cell r="H544">
            <v>0</v>
          </cell>
        </row>
        <row r="545">
          <cell r="H545">
            <v>0</v>
          </cell>
        </row>
        <row r="546">
          <cell r="H546">
            <v>0</v>
          </cell>
        </row>
        <row r="547">
          <cell r="H547">
            <v>0</v>
          </cell>
        </row>
        <row r="548">
          <cell r="H548">
            <v>0</v>
          </cell>
        </row>
        <row r="549">
          <cell r="H549">
            <v>0</v>
          </cell>
        </row>
        <row r="550">
          <cell r="H550">
            <v>0</v>
          </cell>
        </row>
        <row r="551">
          <cell r="H551">
            <v>0</v>
          </cell>
        </row>
        <row r="552">
          <cell r="H552">
            <v>0</v>
          </cell>
        </row>
        <row r="553">
          <cell r="H553">
            <v>0</v>
          </cell>
        </row>
        <row r="554">
          <cell r="H554">
            <v>0</v>
          </cell>
        </row>
        <row r="555">
          <cell r="H555">
            <v>0</v>
          </cell>
        </row>
        <row r="556">
          <cell r="H556">
            <v>0</v>
          </cell>
        </row>
        <row r="557">
          <cell r="H557">
            <v>0</v>
          </cell>
        </row>
        <row r="558">
          <cell r="H558">
            <v>0</v>
          </cell>
        </row>
        <row r="559">
          <cell r="H559">
            <v>0</v>
          </cell>
        </row>
        <row r="560">
          <cell r="H560">
            <v>0</v>
          </cell>
        </row>
        <row r="561">
          <cell r="H561">
            <v>0</v>
          </cell>
        </row>
        <row r="562">
          <cell r="H562">
            <v>0</v>
          </cell>
        </row>
        <row r="563">
          <cell r="H563">
            <v>0</v>
          </cell>
        </row>
        <row r="564">
          <cell r="H564">
            <v>0</v>
          </cell>
        </row>
        <row r="565">
          <cell r="H565">
            <v>0</v>
          </cell>
        </row>
        <row r="566">
          <cell r="H566">
            <v>0</v>
          </cell>
        </row>
        <row r="567">
          <cell r="H567">
            <v>0</v>
          </cell>
        </row>
        <row r="568">
          <cell r="H568">
            <v>0</v>
          </cell>
        </row>
        <row r="569">
          <cell r="H569">
            <v>0</v>
          </cell>
        </row>
        <row r="570">
          <cell r="H570">
            <v>0</v>
          </cell>
        </row>
        <row r="571">
          <cell r="H571">
            <v>0</v>
          </cell>
        </row>
        <row r="572">
          <cell r="H572">
            <v>0</v>
          </cell>
        </row>
        <row r="573">
          <cell r="H573">
            <v>0</v>
          </cell>
        </row>
        <row r="574">
          <cell r="H574">
            <v>0</v>
          </cell>
        </row>
        <row r="575">
          <cell r="H575">
            <v>0</v>
          </cell>
        </row>
        <row r="576">
          <cell r="H576">
            <v>0</v>
          </cell>
        </row>
        <row r="577">
          <cell r="H577">
            <v>0</v>
          </cell>
        </row>
        <row r="578">
          <cell r="H578">
            <v>0</v>
          </cell>
        </row>
        <row r="579">
          <cell r="H579">
            <v>0</v>
          </cell>
        </row>
        <row r="580">
          <cell r="H580">
            <v>0</v>
          </cell>
        </row>
        <row r="581">
          <cell r="H581">
            <v>0</v>
          </cell>
        </row>
        <row r="582">
          <cell r="H582">
            <v>0</v>
          </cell>
        </row>
        <row r="583">
          <cell r="H583">
            <v>0</v>
          </cell>
        </row>
        <row r="584">
          <cell r="H584">
            <v>0</v>
          </cell>
        </row>
        <row r="585">
          <cell r="H585">
            <v>0</v>
          </cell>
        </row>
        <row r="586">
          <cell r="H586">
            <v>0</v>
          </cell>
        </row>
        <row r="587">
          <cell r="H587">
            <v>0</v>
          </cell>
        </row>
        <row r="588">
          <cell r="H588">
            <v>0</v>
          </cell>
        </row>
        <row r="589">
          <cell r="H589">
            <v>0</v>
          </cell>
        </row>
        <row r="590">
          <cell r="H590">
            <v>0</v>
          </cell>
        </row>
        <row r="591">
          <cell r="H591">
            <v>0</v>
          </cell>
        </row>
        <row r="592">
          <cell r="H592">
            <v>0</v>
          </cell>
        </row>
        <row r="593">
          <cell r="H593">
            <v>0</v>
          </cell>
        </row>
        <row r="594">
          <cell r="H594">
            <v>0</v>
          </cell>
        </row>
        <row r="595">
          <cell r="H595">
            <v>0</v>
          </cell>
        </row>
        <row r="596">
          <cell r="H596">
            <v>0</v>
          </cell>
        </row>
        <row r="597">
          <cell r="H597">
            <v>0</v>
          </cell>
        </row>
        <row r="598">
          <cell r="H598">
            <v>0</v>
          </cell>
        </row>
        <row r="599">
          <cell r="H599">
            <v>0</v>
          </cell>
        </row>
        <row r="600">
          <cell r="H600">
            <v>0</v>
          </cell>
        </row>
        <row r="601">
          <cell r="H601">
            <v>0</v>
          </cell>
        </row>
        <row r="602">
          <cell r="H602">
            <v>0</v>
          </cell>
        </row>
        <row r="603">
          <cell r="H603">
            <v>0</v>
          </cell>
        </row>
        <row r="604">
          <cell r="H604">
            <v>0</v>
          </cell>
        </row>
        <row r="605">
          <cell r="H605">
            <v>0</v>
          </cell>
        </row>
        <row r="606">
          <cell r="H606">
            <v>0</v>
          </cell>
        </row>
        <row r="607">
          <cell r="H607">
            <v>0</v>
          </cell>
        </row>
        <row r="608">
          <cell r="H608">
            <v>0</v>
          </cell>
        </row>
        <row r="609">
          <cell r="H609">
            <v>0</v>
          </cell>
        </row>
        <row r="610">
          <cell r="H610">
            <v>0</v>
          </cell>
        </row>
        <row r="611">
          <cell r="H611">
            <v>0</v>
          </cell>
        </row>
        <row r="612">
          <cell r="H612">
            <v>0</v>
          </cell>
        </row>
        <row r="613">
          <cell r="H613">
            <v>0</v>
          </cell>
        </row>
        <row r="614">
          <cell r="H614">
            <v>0</v>
          </cell>
        </row>
        <row r="615">
          <cell r="H615">
            <v>0</v>
          </cell>
        </row>
        <row r="616">
          <cell r="H616">
            <v>0</v>
          </cell>
        </row>
        <row r="617">
          <cell r="H617">
            <v>0</v>
          </cell>
        </row>
        <row r="618">
          <cell r="H618">
            <v>0</v>
          </cell>
        </row>
        <row r="619">
          <cell r="H619">
            <v>0</v>
          </cell>
        </row>
        <row r="620">
          <cell r="H620">
            <v>0</v>
          </cell>
        </row>
        <row r="621">
          <cell r="H621">
            <v>0</v>
          </cell>
        </row>
        <row r="622">
          <cell r="H622">
            <v>0</v>
          </cell>
        </row>
        <row r="623">
          <cell r="H623">
            <v>0</v>
          </cell>
        </row>
        <row r="624">
          <cell r="H624">
            <v>0</v>
          </cell>
        </row>
        <row r="625">
          <cell r="H625">
            <v>0</v>
          </cell>
        </row>
        <row r="626">
          <cell r="H626">
            <v>0</v>
          </cell>
        </row>
        <row r="627">
          <cell r="H627">
            <v>0</v>
          </cell>
        </row>
        <row r="628">
          <cell r="H628">
            <v>0</v>
          </cell>
        </row>
        <row r="629">
          <cell r="H629">
            <v>0</v>
          </cell>
        </row>
        <row r="630">
          <cell r="H630">
            <v>0</v>
          </cell>
        </row>
        <row r="631">
          <cell r="H631">
            <v>0</v>
          </cell>
        </row>
        <row r="632">
          <cell r="H632">
            <v>0</v>
          </cell>
        </row>
        <row r="633">
          <cell r="H633">
            <v>0</v>
          </cell>
        </row>
        <row r="634">
          <cell r="H634">
            <v>0</v>
          </cell>
        </row>
        <row r="635">
          <cell r="H635">
            <v>0</v>
          </cell>
        </row>
        <row r="636">
          <cell r="H636">
            <v>0</v>
          </cell>
        </row>
        <row r="637">
          <cell r="H637">
            <v>0</v>
          </cell>
        </row>
        <row r="638">
          <cell r="H638">
            <v>0</v>
          </cell>
        </row>
        <row r="639">
          <cell r="H639">
            <v>0</v>
          </cell>
        </row>
        <row r="640">
          <cell r="H640">
            <v>0</v>
          </cell>
        </row>
        <row r="641">
          <cell r="H641">
            <v>0</v>
          </cell>
        </row>
        <row r="642">
          <cell r="H642">
            <v>0</v>
          </cell>
        </row>
        <row r="643">
          <cell r="H643">
            <v>0</v>
          </cell>
        </row>
        <row r="644">
          <cell r="H644">
            <v>0</v>
          </cell>
        </row>
        <row r="645">
          <cell r="H645">
            <v>0</v>
          </cell>
        </row>
        <row r="646">
          <cell r="H646">
            <v>0</v>
          </cell>
        </row>
        <row r="647">
          <cell r="H647">
            <v>0</v>
          </cell>
        </row>
        <row r="648">
          <cell r="H648">
            <v>0</v>
          </cell>
        </row>
        <row r="649">
          <cell r="H649">
            <v>0</v>
          </cell>
        </row>
        <row r="650">
          <cell r="H650">
            <v>0</v>
          </cell>
        </row>
        <row r="651">
          <cell r="H651">
            <v>0</v>
          </cell>
        </row>
        <row r="652">
          <cell r="H652">
            <v>0</v>
          </cell>
        </row>
        <row r="653">
          <cell r="H653">
            <v>0</v>
          </cell>
        </row>
        <row r="654">
          <cell r="H654">
            <v>0</v>
          </cell>
        </row>
        <row r="655">
          <cell r="H655">
            <v>0</v>
          </cell>
        </row>
        <row r="656">
          <cell r="H656">
            <v>0</v>
          </cell>
        </row>
        <row r="657">
          <cell r="H657">
            <v>0</v>
          </cell>
        </row>
        <row r="658">
          <cell r="H658">
            <v>0</v>
          </cell>
        </row>
        <row r="659">
          <cell r="H659">
            <v>0</v>
          </cell>
        </row>
        <row r="660">
          <cell r="H660">
            <v>0</v>
          </cell>
        </row>
        <row r="661">
          <cell r="H661">
            <v>0</v>
          </cell>
        </row>
        <row r="662">
          <cell r="H662">
            <v>0</v>
          </cell>
        </row>
        <row r="663">
          <cell r="H663">
            <v>0</v>
          </cell>
        </row>
        <row r="664">
          <cell r="H664">
            <v>0</v>
          </cell>
        </row>
        <row r="665">
          <cell r="H665">
            <v>0</v>
          </cell>
        </row>
        <row r="666">
          <cell r="H666">
            <v>0</v>
          </cell>
        </row>
        <row r="667">
          <cell r="H667">
            <v>0</v>
          </cell>
        </row>
        <row r="668">
          <cell r="H668">
            <v>0</v>
          </cell>
        </row>
        <row r="669">
          <cell r="H669">
            <v>0</v>
          </cell>
        </row>
        <row r="670">
          <cell r="H670">
            <v>0</v>
          </cell>
        </row>
        <row r="671">
          <cell r="H671">
            <v>0</v>
          </cell>
        </row>
        <row r="672">
          <cell r="H672">
            <v>0</v>
          </cell>
        </row>
        <row r="673">
          <cell r="H673">
            <v>0</v>
          </cell>
        </row>
        <row r="674">
          <cell r="H674">
            <v>0</v>
          </cell>
        </row>
        <row r="675">
          <cell r="H675">
            <v>0</v>
          </cell>
        </row>
        <row r="676">
          <cell r="H676">
            <v>0</v>
          </cell>
        </row>
        <row r="677">
          <cell r="H677">
            <v>0</v>
          </cell>
        </row>
        <row r="678">
          <cell r="H678">
            <v>0</v>
          </cell>
        </row>
        <row r="679">
          <cell r="H679">
            <v>0</v>
          </cell>
        </row>
        <row r="680">
          <cell r="H680">
            <v>0</v>
          </cell>
        </row>
        <row r="681">
          <cell r="H681">
            <v>0</v>
          </cell>
        </row>
        <row r="682">
          <cell r="H682">
            <v>0</v>
          </cell>
        </row>
        <row r="683">
          <cell r="H683">
            <v>0</v>
          </cell>
        </row>
        <row r="684">
          <cell r="H684">
            <v>0</v>
          </cell>
        </row>
        <row r="685">
          <cell r="H685">
            <v>0</v>
          </cell>
        </row>
        <row r="686">
          <cell r="H686">
            <v>0</v>
          </cell>
        </row>
        <row r="687">
          <cell r="H687">
            <v>0</v>
          </cell>
        </row>
        <row r="688">
          <cell r="H688">
            <v>0</v>
          </cell>
        </row>
        <row r="689">
          <cell r="H689">
            <v>0</v>
          </cell>
        </row>
        <row r="690">
          <cell r="H690">
            <v>0</v>
          </cell>
        </row>
        <row r="691">
          <cell r="H691">
            <v>0</v>
          </cell>
        </row>
        <row r="692">
          <cell r="H692">
            <v>0</v>
          </cell>
        </row>
        <row r="693">
          <cell r="H693">
            <v>0</v>
          </cell>
        </row>
        <row r="694">
          <cell r="H694">
            <v>0</v>
          </cell>
        </row>
        <row r="695">
          <cell r="H695">
            <v>0</v>
          </cell>
        </row>
        <row r="696">
          <cell r="H696">
            <v>0</v>
          </cell>
        </row>
        <row r="697">
          <cell r="H697">
            <v>0</v>
          </cell>
        </row>
        <row r="698">
          <cell r="H698">
            <v>0</v>
          </cell>
        </row>
        <row r="699">
          <cell r="H699">
            <v>0</v>
          </cell>
        </row>
        <row r="700">
          <cell r="H700">
            <v>0</v>
          </cell>
        </row>
        <row r="701">
          <cell r="H701">
            <v>0</v>
          </cell>
        </row>
        <row r="702">
          <cell r="H702">
            <v>0</v>
          </cell>
        </row>
        <row r="703">
          <cell r="H703">
            <v>0</v>
          </cell>
        </row>
        <row r="704">
          <cell r="H704">
            <v>0</v>
          </cell>
        </row>
        <row r="705">
          <cell r="H705">
            <v>0</v>
          </cell>
        </row>
        <row r="706">
          <cell r="H706">
            <v>0</v>
          </cell>
        </row>
        <row r="707">
          <cell r="H707">
            <v>0</v>
          </cell>
        </row>
        <row r="708">
          <cell r="H708">
            <v>0</v>
          </cell>
        </row>
        <row r="709">
          <cell r="H709">
            <v>0</v>
          </cell>
        </row>
        <row r="710">
          <cell r="H710">
            <v>0</v>
          </cell>
        </row>
        <row r="711">
          <cell r="H711">
            <v>0</v>
          </cell>
        </row>
        <row r="712">
          <cell r="H712">
            <v>0</v>
          </cell>
        </row>
        <row r="713">
          <cell r="H713">
            <v>0</v>
          </cell>
        </row>
        <row r="714">
          <cell r="H714">
            <v>0</v>
          </cell>
        </row>
        <row r="715">
          <cell r="H715">
            <v>0</v>
          </cell>
        </row>
        <row r="716">
          <cell r="H716">
            <v>0</v>
          </cell>
        </row>
        <row r="717">
          <cell r="H717">
            <v>0</v>
          </cell>
        </row>
        <row r="718">
          <cell r="H718">
            <v>0</v>
          </cell>
        </row>
        <row r="719">
          <cell r="H719">
            <v>0</v>
          </cell>
        </row>
        <row r="720">
          <cell r="H720">
            <v>0</v>
          </cell>
        </row>
        <row r="721">
          <cell r="H721">
            <v>0</v>
          </cell>
        </row>
        <row r="722">
          <cell r="H722">
            <v>0</v>
          </cell>
        </row>
        <row r="723">
          <cell r="H723">
            <v>0</v>
          </cell>
        </row>
        <row r="724">
          <cell r="H724">
            <v>0</v>
          </cell>
        </row>
        <row r="725">
          <cell r="H725">
            <v>0</v>
          </cell>
        </row>
        <row r="726">
          <cell r="H726">
            <v>0</v>
          </cell>
        </row>
        <row r="727">
          <cell r="H727">
            <v>0</v>
          </cell>
        </row>
        <row r="728">
          <cell r="H728">
            <v>0</v>
          </cell>
        </row>
        <row r="729">
          <cell r="H729">
            <v>0</v>
          </cell>
        </row>
        <row r="730">
          <cell r="H730">
            <v>0</v>
          </cell>
        </row>
        <row r="731">
          <cell r="H731">
            <v>0</v>
          </cell>
        </row>
        <row r="732">
          <cell r="H732">
            <v>0</v>
          </cell>
        </row>
        <row r="733">
          <cell r="H733">
            <v>0</v>
          </cell>
        </row>
        <row r="734">
          <cell r="H734">
            <v>0</v>
          </cell>
        </row>
        <row r="735">
          <cell r="H735">
            <v>0</v>
          </cell>
        </row>
        <row r="736">
          <cell r="H736">
            <v>0</v>
          </cell>
        </row>
        <row r="737">
          <cell r="H737">
            <v>0</v>
          </cell>
        </row>
        <row r="738">
          <cell r="H738">
            <v>0</v>
          </cell>
        </row>
        <row r="739">
          <cell r="H739">
            <v>0</v>
          </cell>
        </row>
        <row r="740">
          <cell r="H740">
            <v>0</v>
          </cell>
        </row>
        <row r="741">
          <cell r="H741">
            <v>0</v>
          </cell>
        </row>
        <row r="742">
          <cell r="H742">
            <v>0</v>
          </cell>
        </row>
        <row r="743">
          <cell r="H743">
            <v>0</v>
          </cell>
        </row>
        <row r="744">
          <cell r="H744">
            <v>0</v>
          </cell>
        </row>
        <row r="745">
          <cell r="H745">
            <v>0</v>
          </cell>
        </row>
        <row r="746">
          <cell r="H746">
            <v>0</v>
          </cell>
        </row>
        <row r="747">
          <cell r="H747">
            <v>0</v>
          </cell>
        </row>
        <row r="748">
          <cell r="H748">
            <v>0</v>
          </cell>
        </row>
        <row r="749">
          <cell r="H749">
            <v>0</v>
          </cell>
        </row>
        <row r="750">
          <cell r="H750">
            <v>0</v>
          </cell>
        </row>
        <row r="751">
          <cell r="H751">
            <v>0</v>
          </cell>
        </row>
        <row r="752">
          <cell r="H752">
            <v>0</v>
          </cell>
        </row>
        <row r="753">
          <cell r="H753">
            <v>0</v>
          </cell>
        </row>
        <row r="754">
          <cell r="H754">
            <v>0</v>
          </cell>
        </row>
        <row r="755">
          <cell r="H755">
            <v>0</v>
          </cell>
        </row>
        <row r="756">
          <cell r="H756">
            <v>0</v>
          </cell>
        </row>
        <row r="757">
          <cell r="H757">
            <v>0</v>
          </cell>
        </row>
        <row r="758">
          <cell r="H758">
            <v>0</v>
          </cell>
        </row>
        <row r="759">
          <cell r="H759">
            <v>0</v>
          </cell>
        </row>
        <row r="760">
          <cell r="H760">
            <v>0</v>
          </cell>
        </row>
        <row r="761">
          <cell r="H761">
            <v>0</v>
          </cell>
        </row>
        <row r="762">
          <cell r="H762">
            <v>0</v>
          </cell>
        </row>
        <row r="763">
          <cell r="H763">
            <v>0</v>
          </cell>
        </row>
        <row r="764">
          <cell r="H764">
            <v>0</v>
          </cell>
        </row>
        <row r="765">
          <cell r="H765">
            <v>0</v>
          </cell>
        </row>
        <row r="766">
          <cell r="H766">
            <v>0</v>
          </cell>
        </row>
        <row r="767">
          <cell r="H767">
            <v>0</v>
          </cell>
        </row>
        <row r="768">
          <cell r="H768">
            <v>0</v>
          </cell>
        </row>
        <row r="769">
          <cell r="H769">
            <v>0</v>
          </cell>
        </row>
        <row r="770">
          <cell r="H770">
            <v>0</v>
          </cell>
        </row>
        <row r="771">
          <cell r="H771">
            <v>0</v>
          </cell>
        </row>
        <row r="772">
          <cell r="H772">
            <v>0</v>
          </cell>
        </row>
        <row r="773">
          <cell r="H773">
            <v>0</v>
          </cell>
        </row>
        <row r="774">
          <cell r="H774">
            <v>0</v>
          </cell>
        </row>
        <row r="775">
          <cell r="H775">
            <v>0</v>
          </cell>
        </row>
        <row r="776">
          <cell r="H776">
            <v>0</v>
          </cell>
        </row>
        <row r="777">
          <cell r="H777">
            <v>0</v>
          </cell>
        </row>
        <row r="778">
          <cell r="H778">
            <v>0</v>
          </cell>
        </row>
        <row r="779">
          <cell r="H779">
            <v>0</v>
          </cell>
        </row>
        <row r="780">
          <cell r="H780">
            <v>0</v>
          </cell>
        </row>
        <row r="781">
          <cell r="H781">
            <v>0</v>
          </cell>
        </row>
        <row r="782">
          <cell r="H782">
            <v>0</v>
          </cell>
        </row>
        <row r="783">
          <cell r="H783">
            <v>0</v>
          </cell>
        </row>
        <row r="784">
          <cell r="H784">
            <v>0</v>
          </cell>
        </row>
        <row r="785">
          <cell r="H785">
            <v>0</v>
          </cell>
        </row>
        <row r="786">
          <cell r="H786">
            <v>0</v>
          </cell>
        </row>
        <row r="787">
          <cell r="H787">
            <v>0</v>
          </cell>
        </row>
        <row r="788">
          <cell r="H788">
            <v>0</v>
          </cell>
        </row>
        <row r="789">
          <cell r="H789">
            <v>0</v>
          </cell>
        </row>
        <row r="790">
          <cell r="H790">
            <v>0</v>
          </cell>
        </row>
        <row r="791">
          <cell r="H791">
            <v>0</v>
          </cell>
        </row>
        <row r="792">
          <cell r="H792">
            <v>0</v>
          </cell>
        </row>
        <row r="793">
          <cell r="H793">
            <v>0</v>
          </cell>
        </row>
        <row r="794">
          <cell r="H794">
            <v>0</v>
          </cell>
        </row>
        <row r="795">
          <cell r="H795">
            <v>0</v>
          </cell>
        </row>
        <row r="796">
          <cell r="H796">
            <v>0</v>
          </cell>
        </row>
        <row r="797">
          <cell r="H797">
            <v>0</v>
          </cell>
        </row>
        <row r="798">
          <cell r="H798">
            <v>0</v>
          </cell>
        </row>
        <row r="799">
          <cell r="H799">
            <v>0</v>
          </cell>
        </row>
        <row r="800">
          <cell r="H800">
            <v>0</v>
          </cell>
        </row>
        <row r="801">
          <cell r="H801">
            <v>0</v>
          </cell>
        </row>
        <row r="802">
          <cell r="H802">
            <v>0</v>
          </cell>
        </row>
        <row r="803">
          <cell r="H803">
            <v>0</v>
          </cell>
        </row>
        <row r="804">
          <cell r="H804">
            <v>0</v>
          </cell>
        </row>
        <row r="805">
          <cell r="H805">
            <v>0</v>
          </cell>
        </row>
        <row r="806">
          <cell r="H806">
            <v>0</v>
          </cell>
        </row>
        <row r="807">
          <cell r="H807">
            <v>0</v>
          </cell>
        </row>
        <row r="808">
          <cell r="H808">
            <v>0</v>
          </cell>
        </row>
        <row r="809">
          <cell r="H809">
            <v>0</v>
          </cell>
        </row>
        <row r="810">
          <cell r="H810">
            <v>0</v>
          </cell>
        </row>
        <row r="811">
          <cell r="H811">
            <v>0</v>
          </cell>
        </row>
        <row r="812">
          <cell r="H812">
            <v>0</v>
          </cell>
        </row>
        <row r="813">
          <cell r="H813">
            <v>0</v>
          </cell>
        </row>
        <row r="814">
          <cell r="H814">
            <v>0</v>
          </cell>
        </row>
        <row r="815">
          <cell r="H815">
            <v>0</v>
          </cell>
        </row>
        <row r="816">
          <cell r="H816">
            <v>0</v>
          </cell>
        </row>
        <row r="817">
          <cell r="H817">
            <v>0</v>
          </cell>
        </row>
        <row r="818">
          <cell r="H818">
            <v>0</v>
          </cell>
        </row>
        <row r="819">
          <cell r="H819">
            <v>0</v>
          </cell>
        </row>
        <row r="820">
          <cell r="H820">
            <v>0</v>
          </cell>
        </row>
        <row r="821">
          <cell r="H821">
            <v>0</v>
          </cell>
        </row>
        <row r="822">
          <cell r="H822">
            <v>0</v>
          </cell>
        </row>
        <row r="823">
          <cell r="H823">
            <v>0</v>
          </cell>
        </row>
        <row r="824">
          <cell r="H824">
            <v>0</v>
          </cell>
        </row>
        <row r="825">
          <cell r="H825">
            <v>0</v>
          </cell>
        </row>
        <row r="826">
          <cell r="H826">
            <v>0</v>
          </cell>
        </row>
        <row r="827">
          <cell r="H827">
            <v>0</v>
          </cell>
        </row>
        <row r="828">
          <cell r="H828">
            <v>0</v>
          </cell>
        </row>
        <row r="829">
          <cell r="H829">
            <v>0</v>
          </cell>
        </row>
        <row r="830">
          <cell r="H830">
            <v>0</v>
          </cell>
        </row>
        <row r="831">
          <cell r="H831">
            <v>0</v>
          </cell>
        </row>
        <row r="832">
          <cell r="H832">
            <v>0</v>
          </cell>
        </row>
        <row r="833">
          <cell r="H833">
            <v>0</v>
          </cell>
        </row>
        <row r="834">
          <cell r="H834">
            <v>0</v>
          </cell>
        </row>
        <row r="835">
          <cell r="H835">
            <v>0</v>
          </cell>
        </row>
        <row r="836">
          <cell r="H836">
            <v>0</v>
          </cell>
        </row>
        <row r="837">
          <cell r="H837">
            <v>0</v>
          </cell>
        </row>
        <row r="838">
          <cell r="H838">
            <v>0</v>
          </cell>
        </row>
        <row r="839">
          <cell r="H839">
            <v>0</v>
          </cell>
        </row>
        <row r="840">
          <cell r="H840">
            <v>0</v>
          </cell>
        </row>
        <row r="841">
          <cell r="H841">
            <v>0</v>
          </cell>
        </row>
        <row r="842">
          <cell r="H842">
            <v>0</v>
          </cell>
        </row>
        <row r="843">
          <cell r="H843">
            <v>0</v>
          </cell>
        </row>
        <row r="844">
          <cell r="H844">
            <v>0</v>
          </cell>
        </row>
        <row r="845">
          <cell r="H845">
            <v>0</v>
          </cell>
        </row>
        <row r="846">
          <cell r="H846">
            <v>0</v>
          </cell>
        </row>
        <row r="847">
          <cell r="H847">
            <v>0</v>
          </cell>
        </row>
        <row r="848">
          <cell r="H848">
            <v>0</v>
          </cell>
        </row>
        <row r="849">
          <cell r="H849">
            <v>0</v>
          </cell>
        </row>
        <row r="850">
          <cell r="H850">
            <v>0</v>
          </cell>
        </row>
        <row r="851">
          <cell r="H851">
            <v>0</v>
          </cell>
        </row>
        <row r="852">
          <cell r="H852">
            <v>0</v>
          </cell>
        </row>
        <row r="853">
          <cell r="H853">
            <v>0</v>
          </cell>
        </row>
        <row r="854">
          <cell r="H854">
            <v>0</v>
          </cell>
        </row>
        <row r="855">
          <cell r="H855">
            <v>0</v>
          </cell>
        </row>
        <row r="856">
          <cell r="H856">
            <v>0</v>
          </cell>
        </row>
        <row r="857">
          <cell r="H857">
            <v>0</v>
          </cell>
        </row>
        <row r="858">
          <cell r="H858">
            <v>0</v>
          </cell>
        </row>
        <row r="859">
          <cell r="H859">
            <v>0</v>
          </cell>
        </row>
        <row r="860">
          <cell r="H860">
            <v>0</v>
          </cell>
        </row>
        <row r="861">
          <cell r="H861">
            <v>0</v>
          </cell>
        </row>
        <row r="862">
          <cell r="H862">
            <v>0</v>
          </cell>
        </row>
        <row r="863">
          <cell r="H863">
            <v>0</v>
          </cell>
        </row>
        <row r="864">
          <cell r="H864">
            <v>0</v>
          </cell>
        </row>
        <row r="865">
          <cell r="H865">
            <v>0</v>
          </cell>
        </row>
        <row r="866">
          <cell r="H866">
            <v>0</v>
          </cell>
        </row>
        <row r="867">
          <cell r="H867">
            <v>0</v>
          </cell>
        </row>
        <row r="868">
          <cell r="H868">
            <v>0</v>
          </cell>
        </row>
        <row r="869">
          <cell r="H869">
            <v>0</v>
          </cell>
        </row>
        <row r="870">
          <cell r="H870">
            <v>0</v>
          </cell>
        </row>
        <row r="871">
          <cell r="H871">
            <v>0</v>
          </cell>
        </row>
        <row r="872">
          <cell r="H872">
            <v>0</v>
          </cell>
        </row>
        <row r="873">
          <cell r="H873">
            <v>0</v>
          </cell>
        </row>
        <row r="874">
          <cell r="H874">
            <v>0</v>
          </cell>
        </row>
        <row r="875">
          <cell r="H875">
            <v>0</v>
          </cell>
        </row>
        <row r="876">
          <cell r="H876">
            <v>0</v>
          </cell>
        </row>
        <row r="877">
          <cell r="H877">
            <v>0</v>
          </cell>
        </row>
        <row r="878">
          <cell r="H878">
            <v>0</v>
          </cell>
        </row>
        <row r="879">
          <cell r="H879">
            <v>0</v>
          </cell>
        </row>
        <row r="880">
          <cell r="H880">
            <v>0</v>
          </cell>
        </row>
        <row r="881">
          <cell r="H881">
            <v>0</v>
          </cell>
        </row>
        <row r="882">
          <cell r="H882">
            <v>0</v>
          </cell>
        </row>
        <row r="883">
          <cell r="H883">
            <v>0</v>
          </cell>
        </row>
        <row r="884">
          <cell r="H884">
            <v>0</v>
          </cell>
        </row>
        <row r="885">
          <cell r="H885">
            <v>0</v>
          </cell>
        </row>
        <row r="886">
          <cell r="H886">
            <v>0</v>
          </cell>
        </row>
        <row r="887">
          <cell r="H887">
            <v>0</v>
          </cell>
        </row>
        <row r="888">
          <cell r="H888">
            <v>0</v>
          </cell>
        </row>
        <row r="889">
          <cell r="H889">
            <v>0</v>
          </cell>
        </row>
        <row r="890">
          <cell r="H890">
            <v>0</v>
          </cell>
        </row>
        <row r="891">
          <cell r="H891">
            <v>0</v>
          </cell>
        </row>
        <row r="892">
          <cell r="H892">
            <v>0</v>
          </cell>
        </row>
        <row r="893">
          <cell r="H893">
            <v>0</v>
          </cell>
        </row>
        <row r="894">
          <cell r="H894">
            <v>0</v>
          </cell>
        </row>
        <row r="895">
          <cell r="H895">
            <v>0</v>
          </cell>
        </row>
        <row r="896">
          <cell r="H896">
            <v>0</v>
          </cell>
        </row>
        <row r="897">
          <cell r="H897">
            <v>0</v>
          </cell>
        </row>
        <row r="898">
          <cell r="H898">
            <v>0</v>
          </cell>
        </row>
        <row r="899">
          <cell r="H899">
            <v>0</v>
          </cell>
        </row>
        <row r="900">
          <cell r="H900">
            <v>0</v>
          </cell>
        </row>
        <row r="901">
          <cell r="H901">
            <v>0</v>
          </cell>
        </row>
        <row r="902">
          <cell r="H902">
            <v>0</v>
          </cell>
        </row>
        <row r="903">
          <cell r="H903">
            <v>0</v>
          </cell>
        </row>
        <row r="904">
          <cell r="H904">
            <v>0</v>
          </cell>
        </row>
        <row r="905">
          <cell r="H905">
            <v>0</v>
          </cell>
        </row>
        <row r="906">
          <cell r="H906">
            <v>0</v>
          </cell>
        </row>
        <row r="907">
          <cell r="H907">
            <v>0</v>
          </cell>
        </row>
        <row r="908">
          <cell r="H908">
            <v>0</v>
          </cell>
        </row>
        <row r="909">
          <cell r="H909">
            <v>0</v>
          </cell>
        </row>
        <row r="910">
          <cell r="H910">
            <v>0</v>
          </cell>
        </row>
        <row r="911">
          <cell r="H911">
            <v>0</v>
          </cell>
        </row>
        <row r="912">
          <cell r="H912">
            <v>0</v>
          </cell>
        </row>
        <row r="913">
          <cell r="H913">
            <v>0</v>
          </cell>
        </row>
        <row r="914">
          <cell r="H914">
            <v>0</v>
          </cell>
        </row>
        <row r="915">
          <cell r="H915">
            <v>0</v>
          </cell>
        </row>
        <row r="916">
          <cell r="H916">
            <v>0</v>
          </cell>
        </row>
        <row r="917">
          <cell r="H917">
            <v>0</v>
          </cell>
        </row>
        <row r="918">
          <cell r="H918">
            <v>0</v>
          </cell>
        </row>
        <row r="919">
          <cell r="H919">
            <v>0</v>
          </cell>
        </row>
        <row r="920">
          <cell r="H920">
            <v>0</v>
          </cell>
        </row>
        <row r="921">
          <cell r="H921">
            <v>0</v>
          </cell>
        </row>
        <row r="922">
          <cell r="H922">
            <v>0</v>
          </cell>
        </row>
        <row r="923">
          <cell r="H923">
            <v>0</v>
          </cell>
        </row>
        <row r="924">
          <cell r="H924">
            <v>0</v>
          </cell>
        </row>
        <row r="925">
          <cell r="H925">
            <v>0</v>
          </cell>
        </row>
        <row r="926">
          <cell r="H926">
            <v>0</v>
          </cell>
        </row>
        <row r="927">
          <cell r="H927">
            <v>0</v>
          </cell>
        </row>
        <row r="928">
          <cell r="H928">
            <v>0</v>
          </cell>
        </row>
        <row r="929">
          <cell r="H929">
            <v>0</v>
          </cell>
        </row>
        <row r="930">
          <cell r="H930">
            <v>0</v>
          </cell>
        </row>
        <row r="931">
          <cell r="H931">
            <v>0</v>
          </cell>
        </row>
        <row r="932">
          <cell r="H932">
            <v>0</v>
          </cell>
        </row>
        <row r="933">
          <cell r="H933">
            <v>0</v>
          </cell>
        </row>
        <row r="934">
          <cell r="H934">
            <v>0</v>
          </cell>
        </row>
        <row r="935">
          <cell r="H935">
            <v>0</v>
          </cell>
        </row>
        <row r="936">
          <cell r="H936">
            <v>0</v>
          </cell>
        </row>
        <row r="937">
          <cell r="H937">
            <v>0</v>
          </cell>
        </row>
        <row r="938">
          <cell r="H938">
            <v>0</v>
          </cell>
        </row>
        <row r="939">
          <cell r="H939">
            <v>0</v>
          </cell>
        </row>
        <row r="940">
          <cell r="H940">
            <v>0</v>
          </cell>
        </row>
        <row r="941">
          <cell r="H941">
            <v>0</v>
          </cell>
        </row>
        <row r="942">
          <cell r="H942">
            <v>0</v>
          </cell>
        </row>
        <row r="943">
          <cell r="H943">
            <v>0</v>
          </cell>
        </row>
        <row r="944">
          <cell r="H944">
            <v>0</v>
          </cell>
        </row>
        <row r="945">
          <cell r="H945">
            <v>0</v>
          </cell>
        </row>
        <row r="946">
          <cell r="H946">
            <v>0</v>
          </cell>
        </row>
        <row r="947">
          <cell r="H947">
            <v>0</v>
          </cell>
        </row>
        <row r="948">
          <cell r="H948">
            <v>0</v>
          </cell>
        </row>
        <row r="949">
          <cell r="H949">
            <v>0</v>
          </cell>
        </row>
        <row r="950">
          <cell r="H950">
            <v>0</v>
          </cell>
        </row>
        <row r="951">
          <cell r="H951">
            <v>0</v>
          </cell>
        </row>
        <row r="952">
          <cell r="H952">
            <v>0</v>
          </cell>
        </row>
        <row r="953">
          <cell r="H953">
            <v>0</v>
          </cell>
        </row>
        <row r="954">
          <cell r="H954">
            <v>0</v>
          </cell>
        </row>
        <row r="955">
          <cell r="H955">
            <v>0</v>
          </cell>
        </row>
        <row r="956">
          <cell r="H956">
            <v>0</v>
          </cell>
        </row>
        <row r="957">
          <cell r="H957">
            <v>0</v>
          </cell>
        </row>
        <row r="958">
          <cell r="H958">
            <v>0</v>
          </cell>
        </row>
        <row r="959">
          <cell r="H959">
            <v>0</v>
          </cell>
        </row>
        <row r="960">
          <cell r="H960">
            <v>0</v>
          </cell>
        </row>
        <row r="961">
          <cell r="H961">
            <v>0</v>
          </cell>
        </row>
        <row r="962">
          <cell r="H962">
            <v>0</v>
          </cell>
        </row>
        <row r="963">
          <cell r="H963">
            <v>0</v>
          </cell>
        </row>
        <row r="964">
          <cell r="H964">
            <v>0</v>
          </cell>
        </row>
        <row r="965">
          <cell r="H965">
            <v>0</v>
          </cell>
        </row>
        <row r="966">
          <cell r="H966">
            <v>0</v>
          </cell>
        </row>
        <row r="967">
          <cell r="H967">
            <v>0</v>
          </cell>
        </row>
        <row r="968">
          <cell r="H968">
            <v>0</v>
          </cell>
        </row>
        <row r="969">
          <cell r="H969">
            <v>0</v>
          </cell>
        </row>
        <row r="970">
          <cell r="H970">
            <v>0</v>
          </cell>
        </row>
        <row r="971">
          <cell r="H971">
            <v>0</v>
          </cell>
        </row>
        <row r="972">
          <cell r="H972">
            <v>0</v>
          </cell>
        </row>
        <row r="973">
          <cell r="H973">
            <v>0</v>
          </cell>
        </row>
        <row r="974">
          <cell r="H974">
            <v>0</v>
          </cell>
        </row>
        <row r="975">
          <cell r="H975">
            <v>0</v>
          </cell>
        </row>
        <row r="976">
          <cell r="H976">
            <v>0</v>
          </cell>
        </row>
        <row r="977">
          <cell r="H977">
            <v>0</v>
          </cell>
        </row>
        <row r="978">
          <cell r="H978">
            <v>0</v>
          </cell>
        </row>
        <row r="979">
          <cell r="H979">
            <v>0</v>
          </cell>
        </row>
        <row r="980">
          <cell r="H980">
            <v>0</v>
          </cell>
        </row>
        <row r="981">
          <cell r="H981">
            <v>0</v>
          </cell>
        </row>
        <row r="982">
          <cell r="H982">
            <v>0</v>
          </cell>
        </row>
        <row r="983">
          <cell r="H983">
            <v>0</v>
          </cell>
        </row>
        <row r="984">
          <cell r="H984">
            <v>0</v>
          </cell>
        </row>
        <row r="985">
          <cell r="H985">
            <v>0</v>
          </cell>
        </row>
        <row r="986">
          <cell r="H986">
            <v>0</v>
          </cell>
        </row>
        <row r="987">
          <cell r="H987">
            <v>0</v>
          </cell>
        </row>
        <row r="988">
          <cell r="H988">
            <v>0</v>
          </cell>
        </row>
        <row r="989">
          <cell r="H989">
            <v>0</v>
          </cell>
        </row>
        <row r="990">
          <cell r="H990">
            <v>0</v>
          </cell>
        </row>
        <row r="991">
          <cell r="H991">
            <v>0</v>
          </cell>
        </row>
        <row r="992">
          <cell r="H992">
            <v>0</v>
          </cell>
        </row>
        <row r="993">
          <cell r="H993">
            <v>0</v>
          </cell>
        </row>
        <row r="994">
          <cell r="H994">
            <v>0</v>
          </cell>
        </row>
        <row r="995">
          <cell r="H995">
            <v>0</v>
          </cell>
        </row>
        <row r="996">
          <cell r="H996">
            <v>0</v>
          </cell>
        </row>
        <row r="997">
          <cell r="H997">
            <v>0</v>
          </cell>
        </row>
        <row r="998">
          <cell r="H998">
            <v>0</v>
          </cell>
        </row>
        <row r="999">
          <cell r="H999">
            <v>0</v>
          </cell>
        </row>
        <row r="1000">
          <cell r="H1000">
            <v>0</v>
          </cell>
        </row>
        <row r="1001">
          <cell r="H1001">
            <v>0</v>
          </cell>
        </row>
        <row r="1002">
          <cell r="H1002">
            <v>0</v>
          </cell>
        </row>
        <row r="1003">
          <cell r="H1003">
            <v>0</v>
          </cell>
        </row>
        <row r="1004">
          <cell r="H1004">
            <v>0</v>
          </cell>
        </row>
        <row r="1005">
          <cell r="H1005">
            <v>0</v>
          </cell>
        </row>
        <row r="1006">
          <cell r="H1006">
            <v>0</v>
          </cell>
        </row>
        <row r="1007">
          <cell r="H1007">
            <v>0</v>
          </cell>
        </row>
        <row r="1008">
          <cell r="H1008">
            <v>0</v>
          </cell>
        </row>
        <row r="1009">
          <cell r="H1009">
            <v>0</v>
          </cell>
        </row>
        <row r="1010">
          <cell r="H1010">
            <v>0</v>
          </cell>
        </row>
        <row r="1011">
          <cell r="H1011">
            <v>0</v>
          </cell>
        </row>
        <row r="1012">
          <cell r="H1012">
            <v>0</v>
          </cell>
        </row>
        <row r="1013">
          <cell r="H1013">
            <v>0</v>
          </cell>
        </row>
        <row r="1014">
          <cell r="H1014">
            <v>0</v>
          </cell>
        </row>
        <row r="1015">
          <cell r="H1015">
            <v>0</v>
          </cell>
        </row>
        <row r="1016">
          <cell r="H1016">
            <v>0</v>
          </cell>
        </row>
        <row r="1017">
          <cell r="H1017">
            <v>0</v>
          </cell>
        </row>
        <row r="1018">
          <cell r="H1018">
            <v>0</v>
          </cell>
        </row>
        <row r="1019">
          <cell r="H1019">
            <v>0</v>
          </cell>
        </row>
        <row r="1020">
          <cell r="H1020">
            <v>0</v>
          </cell>
        </row>
        <row r="1021">
          <cell r="H1021">
            <v>0</v>
          </cell>
        </row>
        <row r="1022">
          <cell r="H1022">
            <v>0</v>
          </cell>
        </row>
        <row r="1023">
          <cell r="H1023">
            <v>0</v>
          </cell>
        </row>
        <row r="1024">
          <cell r="H1024">
            <v>0</v>
          </cell>
        </row>
        <row r="1025">
          <cell r="H1025">
            <v>0</v>
          </cell>
        </row>
        <row r="1026">
          <cell r="H1026">
            <v>0</v>
          </cell>
        </row>
        <row r="1027">
          <cell r="H1027">
            <v>0</v>
          </cell>
        </row>
        <row r="1028">
          <cell r="H1028">
            <v>0</v>
          </cell>
        </row>
        <row r="1029">
          <cell r="H1029">
            <v>0</v>
          </cell>
        </row>
        <row r="1030">
          <cell r="H1030">
            <v>0</v>
          </cell>
        </row>
        <row r="1031">
          <cell r="H1031">
            <v>0</v>
          </cell>
        </row>
        <row r="1032">
          <cell r="H1032">
            <v>0</v>
          </cell>
        </row>
        <row r="1033">
          <cell r="H1033">
            <v>0</v>
          </cell>
        </row>
        <row r="1034">
          <cell r="H1034">
            <v>0</v>
          </cell>
        </row>
        <row r="1035">
          <cell r="H1035">
            <v>0</v>
          </cell>
        </row>
        <row r="1036">
          <cell r="H1036">
            <v>0</v>
          </cell>
        </row>
        <row r="1037">
          <cell r="H1037">
            <v>0</v>
          </cell>
        </row>
        <row r="1038">
          <cell r="H1038">
            <v>0</v>
          </cell>
        </row>
        <row r="1039">
          <cell r="H1039">
            <v>0</v>
          </cell>
        </row>
        <row r="1040">
          <cell r="H1040">
            <v>0</v>
          </cell>
        </row>
        <row r="1041">
          <cell r="H1041">
            <v>0</v>
          </cell>
        </row>
        <row r="1042">
          <cell r="H1042">
            <v>0</v>
          </cell>
        </row>
        <row r="1043">
          <cell r="H1043">
            <v>0</v>
          </cell>
        </row>
        <row r="1044">
          <cell r="H1044">
            <v>0</v>
          </cell>
        </row>
        <row r="1045">
          <cell r="H1045">
            <v>0</v>
          </cell>
        </row>
        <row r="1046">
          <cell r="H1046">
            <v>0</v>
          </cell>
        </row>
        <row r="1047">
          <cell r="H1047">
            <v>0</v>
          </cell>
        </row>
        <row r="1048">
          <cell r="H1048">
            <v>0</v>
          </cell>
        </row>
        <row r="1049">
          <cell r="H1049">
            <v>0</v>
          </cell>
        </row>
        <row r="1050">
          <cell r="H1050">
            <v>0</v>
          </cell>
        </row>
        <row r="1051">
          <cell r="H1051">
            <v>0</v>
          </cell>
        </row>
        <row r="1052">
          <cell r="H1052">
            <v>0</v>
          </cell>
        </row>
        <row r="1053">
          <cell r="H1053">
            <v>0</v>
          </cell>
        </row>
        <row r="1054">
          <cell r="H1054">
            <v>0</v>
          </cell>
        </row>
        <row r="1055">
          <cell r="H1055">
            <v>0</v>
          </cell>
        </row>
        <row r="1056">
          <cell r="H1056">
            <v>0</v>
          </cell>
        </row>
        <row r="1057">
          <cell r="H1057">
            <v>0</v>
          </cell>
        </row>
        <row r="1058">
          <cell r="H1058">
            <v>0</v>
          </cell>
        </row>
        <row r="1059">
          <cell r="H1059">
            <v>0</v>
          </cell>
        </row>
        <row r="1060">
          <cell r="H1060">
            <v>0</v>
          </cell>
        </row>
        <row r="1061">
          <cell r="H1061">
            <v>0</v>
          </cell>
        </row>
        <row r="1062">
          <cell r="H1062">
            <v>0</v>
          </cell>
        </row>
        <row r="1063">
          <cell r="H1063">
            <v>0</v>
          </cell>
        </row>
        <row r="1064">
          <cell r="H1064">
            <v>0</v>
          </cell>
        </row>
        <row r="1065">
          <cell r="H1065">
            <v>0</v>
          </cell>
        </row>
        <row r="1066">
          <cell r="H1066">
            <v>0</v>
          </cell>
        </row>
        <row r="1067">
          <cell r="H1067">
            <v>0</v>
          </cell>
        </row>
        <row r="1068">
          <cell r="H1068">
            <v>0</v>
          </cell>
        </row>
        <row r="1069">
          <cell r="H1069">
            <v>0</v>
          </cell>
        </row>
        <row r="1070">
          <cell r="H1070">
            <v>0</v>
          </cell>
        </row>
        <row r="1071">
          <cell r="H1071">
            <v>0</v>
          </cell>
        </row>
        <row r="1072">
          <cell r="H1072">
            <v>0</v>
          </cell>
        </row>
        <row r="1073">
          <cell r="H1073">
            <v>0</v>
          </cell>
        </row>
        <row r="1074">
          <cell r="H1074">
            <v>0</v>
          </cell>
        </row>
        <row r="1075">
          <cell r="H1075">
            <v>0</v>
          </cell>
        </row>
        <row r="1076">
          <cell r="H1076">
            <v>0</v>
          </cell>
        </row>
        <row r="1077">
          <cell r="H1077">
            <v>0</v>
          </cell>
        </row>
        <row r="1078">
          <cell r="H1078">
            <v>0</v>
          </cell>
        </row>
        <row r="1079">
          <cell r="H1079">
            <v>0</v>
          </cell>
        </row>
        <row r="1080">
          <cell r="H1080">
            <v>0</v>
          </cell>
        </row>
        <row r="1081">
          <cell r="H1081">
            <v>0</v>
          </cell>
        </row>
        <row r="1082">
          <cell r="H1082">
            <v>0</v>
          </cell>
        </row>
        <row r="1083">
          <cell r="H1083">
            <v>0</v>
          </cell>
        </row>
        <row r="1084">
          <cell r="H1084">
            <v>0</v>
          </cell>
        </row>
        <row r="1085">
          <cell r="H1085">
            <v>0</v>
          </cell>
        </row>
        <row r="1086">
          <cell r="H1086">
            <v>0</v>
          </cell>
        </row>
        <row r="1087">
          <cell r="H1087">
            <v>0</v>
          </cell>
        </row>
        <row r="1088">
          <cell r="H1088">
            <v>0</v>
          </cell>
        </row>
        <row r="1089">
          <cell r="H1089">
            <v>0</v>
          </cell>
        </row>
        <row r="1090">
          <cell r="H1090">
            <v>0</v>
          </cell>
        </row>
        <row r="1091">
          <cell r="H1091">
            <v>0</v>
          </cell>
        </row>
        <row r="1092">
          <cell r="H1092">
            <v>0</v>
          </cell>
        </row>
        <row r="1093">
          <cell r="H1093">
            <v>0</v>
          </cell>
        </row>
        <row r="1094">
          <cell r="H1094">
            <v>0</v>
          </cell>
        </row>
        <row r="1095">
          <cell r="H1095">
            <v>0</v>
          </cell>
        </row>
        <row r="1096">
          <cell r="H1096">
            <v>0</v>
          </cell>
        </row>
        <row r="1097">
          <cell r="H1097">
            <v>0</v>
          </cell>
        </row>
        <row r="1098">
          <cell r="H1098">
            <v>0</v>
          </cell>
        </row>
        <row r="1099">
          <cell r="H1099">
            <v>0</v>
          </cell>
        </row>
        <row r="1100">
          <cell r="H1100">
            <v>0</v>
          </cell>
        </row>
        <row r="1101">
          <cell r="H1101">
            <v>0</v>
          </cell>
        </row>
        <row r="1102">
          <cell r="H1102">
            <v>0</v>
          </cell>
        </row>
        <row r="1103">
          <cell r="H1103">
            <v>0</v>
          </cell>
        </row>
        <row r="1104">
          <cell r="H1104">
            <v>0</v>
          </cell>
        </row>
        <row r="1105">
          <cell r="H1105">
            <v>0</v>
          </cell>
        </row>
        <row r="1106">
          <cell r="H1106">
            <v>0</v>
          </cell>
        </row>
        <row r="1107">
          <cell r="H1107">
            <v>0</v>
          </cell>
        </row>
        <row r="1108">
          <cell r="H1108">
            <v>0</v>
          </cell>
        </row>
        <row r="1109">
          <cell r="H1109">
            <v>0</v>
          </cell>
        </row>
        <row r="1110">
          <cell r="H1110">
            <v>0</v>
          </cell>
        </row>
        <row r="1111">
          <cell r="H1111">
            <v>0</v>
          </cell>
        </row>
        <row r="1112">
          <cell r="H1112">
            <v>0</v>
          </cell>
        </row>
        <row r="1113">
          <cell r="H1113">
            <v>0</v>
          </cell>
        </row>
        <row r="1114">
          <cell r="H1114">
            <v>0</v>
          </cell>
        </row>
        <row r="1115">
          <cell r="H1115">
            <v>0</v>
          </cell>
        </row>
        <row r="1116">
          <cell r="H1116">
            <v>0</v>
          </cell>
        </row>
        <row r="1117">
          <cell r="H1117">
            <v>0</v>
          </cell>
        </row>
        <row r="1118">
          <cell r="H1118">
            <v>0</v>
          </cell>
        </row>
        <row r="1119">
          <cell r="H1119">
            <v>0</v>
          </cell>
        </row>
        <row r="1120">
          <cell r="H1120">
            <v>0</v>
          </cell>
        </row>
        <row r="1121">
          <cell r="H1121">
            <v>0</v>
          </cell>
        </row>
        <row r="1122">
          <cell r="H1122">
            <v>0</v>
          </cell>
        </row>
        <row r="1123">
          <cell r="H1123">
            <v>0</v>
          </cell>
        </row>
        <row r="1124">
          <cell r="H1124">
            <v>0</v>
          </cell>
        </row>
        <row r="1125">
          <cell r="H1125">
            <v>0</v>
          </cell>
        </row>
        <row r="1126">
          <cell r="H1126">
            <v>0</v>
          </cell>
        </row>
        <row r="1127">
          <cell r="H1127">
            <v>0</v>
          </cell>
        </row>
        <row r="1128">
          <cell r="H1128">
            <v>0</v>
          </cell>
        </row>
        <row r="1129">
          <cell r="H1129">
            <v>0</v>
          </cell>
        </row>
        <row r="1130">
          <cell r="H1130">
            <v>0</v>
          </cell>
        </row>
        <row r="1131">
          <cell r="H1131">
            <v>0</v>
          </cell>
        </row>
        <row r="1132">
          <cell r="H1132">
            <v>0</v>
          </cell>
        </row>
        <row r="1133">
          <cell r="H1133">
            <v>0</v>
          </cell>
        </row>
        <row r="1134">
          <cell r="H1134">
            <v>0</v>
          </cell>
        </row>
        <row r="1135">
          <cell r="H1135">
            <v>0</v>
          </cell>
        </row>
        <row r="1136">
          <cell r="H1136">
            <v>0</v>
          </cell>
        </row>
        <row r="1137">
          <cell r="H1137">
            <v>0</v>
          </cell>
        </row>
        <row r="1138">
          <cell r="H1138">
            <v>0</v>
          </cell>
        </row>
        <row r="1139">
          <cell r="H1139">
            <v>0</v>
          </cell>
        </row>
        <row r="1140">
          <cell r="H1140">
            <v>0</v>
          </cell>
        </row>
        <row r="1141">
          <cell r="H1141">
            <v>0</v>
          </cell>
        </row>
        <row r="1142">
          <cell r="H1142">
            <v>0</v>
          </cell>
        </row>
        <row r="1143">
          <cell r="H1143">
            <v>0</v>
          </cell>
        </row>
        <row r="1144">
          <cell r="H1144">
            <v>0</v>
          </cell>
        </row>
        <row r="1145">
          <cell r="H1145">
            <v>0</v>
          </cell>
        </row>
        <row r="1146">
          <cell r="H1146">
            <v>0</v>
          </cell>
        </row>
        <row r="1147">
          <cell r="H1147">
            <v>0</v>
          </cell>
        </row>
        <row r="1148">
          <cell r="H1148">
            <v>0</v>
          </cell>
        </row>
        <row r="1149">
          <cell r="H1149">
            <v>0</v>
          </cell>
        </row>
        <row r="1150">
          <cell r="H1150">
            <v>0</v>
          </cell>
        </row>
        <row r="1151">
          <cell r="H1151">
            <v>0</v>
          </cell>
        </row>
        <row r="1152">
          <cell r="H1152">
            <v>0</v>
          </cell>
        </row>
        <row r="1153">
          <cell r="H1153">
            <v>0</v>
          </cell>
        </row>
        <row r="1154">
          <cell r="H1154">
            <v>0</v>
          </cell>
        </row>
        <row r="1155">
          <cell r="H1155">
            <v>0</v>
          </cell>
        </row>
        <row r="1156">
          <cell r="H1156">
            <v>0</v>
          </cell>
        </row>
        <row r="1157">
          <cell r="H1157">
            <v>0</v>
          </cell>
        </row>
        <row r="1158">
          <cell r="H1158">
            <v>0</v>
          </cell>
        </row>
        <row r="1159">
          <cell r="H1159">
            <v>0</v>
          </cell>
        </row>
        <row r="1160">
          <cell r="H1160">
            <v>0</v>
          </cell>
        </row>
        <row r="1161">
          <cell r="H1161">
            <v>0</v>
          </cell>
        </row>
        <row r="1162">
          <cell r="H1162">
            <v>0</v>
          </cell>
        </row>
        <row r="1163">
          <cell r="H1163">
            <v>0</v>
          </cell>
        </row>
        <row r="1164">
          <cell r="H1164">
            <v>0</v>
          </cell>
        </row>
        <row r="1165">
          <cell r="H1165">
            <v>0</v>
          </cell>
        </row>
        <row r="1166">
          <cell r="H1166">
            <v>0</v>
          </cell>
        </row>
        <row r="1167">
          <cell r="H1167">
            <v>0</v>
          </cell>
        </row>
        <row r="1168">
          <cell r="H1168">
            <v>0</v>
          </cell>
        </row>
        <row r="1169">
          <cell r="H1169">
            <v>0</v>
          </cell>
        </row>
        <row r="1170">
          <cell r="H1170">
            <v>0</v>
          </cell>
        </row>
        <row r="1171">
          <cell r="H1171">
            <v>0</v>
          </cell>
        </row>
        <row r="1172">
          <cell r="H1172">
            <v>0</v>
          </cell>
        </row>
        <row r="1173">
          <cell r="H1173">
            <v>0</v>
          </cell>
        </row>
        <row r="1174">
          <cell r="H1174">
            <v>0</v>
          </cell>
        </row>
        <row r="1175">
          <cell r="H1175">
            <v>0</v>
          </cell>
        </row>
        <row r="1176">
          <cell r="H1176">
            <v>0</v>
          </cell>
        </row>
        <row r="1177">
          <cell r="H1177">
            <v>0</v>
          </cell>
        </row>
        <row r="1178">
          <cell r="H1178">
            <v>0</v>
          </cell>
        </row>
        <row r="1179">
          <cell r="H1179">
            <v>0</v>
          </cell>
        </row>
        <row r="1180">
          <cell r="H1180">
            <v>0</v>
          </cell>
        </row>
        <row r="1181">
          <cell r="H1181">
            <v>0</v>
          </cell>
        </row>
        <row r="1182">
          <cell r="H1182">
            <v>0</v>
          </cell>
        </row>
        <row r="1183">
          <cell r="H1183">
            <v>0</v>
          </cell>
        </row>
        <row r="1184">
          <cell r="H1184">
            <v>0</v>
          </cell>
        </row>
        <row r="1185">
          <cell r="H1185">
            <v>0</v>
          </cell>
        </row>
        <row r="1186">
          <cell r="H1186">
            <v>0</v>
          </cell>
        </row>
        <row r="1187">
          <cell r="H1187">
            <v>0</v>
          </cell>
        </row>
        <row r="1188">
          <cell r="H1188">
            <v>0</v>
          </cell>
        </row>
        <row r="1189">
          <cell r="H1189">
            <v>0</v>
          </cell>
        </row>
        <row r="1190">
          <cell r="H1190">
            <v>0</v>
          </cell>
        </row>
        <row r="1191">
          <cell r="H1191">
            <v>0</v>
          </cell>
        </row>
        <row r="1192">
          <cell r="H1192">
            <v>0</v>
          </cell>
        </row>
        <row r="1193">
          <cell r="H1193">
            <v>0</v>
          </cell>
        </row>
        <row r="1194">
          <cell r="H1194">
            <v>0</v>
          </cell>
        </row>
        <row r="1195">
          <cell r="H1195">
            <v>0</v>
          </cell>
        </row>
        <row r="1196">
          <cell r="H1196">
            <v>0</v>
          </cell>
        </row>
        <row r="1197">
          <cell r="H1197">
            <v>0</v>
          </cell>
        </row>
        <row r="1198">
          <cell r="H1198">
            <v>0</v>
          </cell>
        </row>
        <row r="1199">
          <cell r="H1199">
            <v>0</v>
          </cell>
        </row>
        <row r="1200">
          <cell r="H1200">
            <v>0</v>
          </cell>
        </row>
        <row r="1201">
          <cell r="H1201">
            <v>0</v>
          </cell>
        </row>
        <row r="1202">
          <cell r="H1202">
            <v>0</v>
          </cell>
        </row>
        <row r="1203">
          <cell r="H1203">
            <v>0</v>
          </cell>
        </row>
        <row r="1204">
          <cell r="H1204">
            <v>0</v>
          </cell>
        </row>
        <row r="1205">
          <cell r="H1205">
            <v>0</v>
          </cell>
        </row>
        <row r="1206">
          <cell r="H1206">
            <v>0</v>
          </cell>
        </row>
        <row r="1207">
          <cell r="H1207">
            <v>0</v>
          </cell>
        </row>
        <row r="1208">
          <cell r="H1208">
            <v>0</v>
          </cell>
        </row>
        <row r="1209">
          <cell r="H1209">
            <v>0</v>
          </cell>
        </row>
        <row r="1210">
          <cell r="H1210">
            <v>0</v>
          </cell>
        </row>
        <row r="1211">
          <cell r="H1211">
            <v>0</v>
          </cell>
        </row>
        <row r="1212">
          <cell r="H1212">
            <v>0</v>
          </cell>
        </row>
        <row r="1213">
          <cell r="H1213">
            <v>0</v>
          </cell>
        </row>
        <row r="1214">
          <cell r="H1214">
            <v>0</v>
          </cell>
        </row>
        <row r="1215">
          <cell r="H1215">
            <v>0</v>
          </cell>
        </row>
        <row r="1216">
          <cell r="H1216">
            <v>0</v>
          </cell>
        </row>
        <row r="1217">
          <cell r="H1217">
            <v>0</v>
          </cell>
        </row>
        <row r="1218">
          <cell r="H1218">
            <v>0</v>
          </cell>
        </row>
        <row r="1219">
          <cell r="H1219">
            <v>0</v>
          </cell>
        </row>
        <row r="1220">
          <cell r="H1220">
            <v>0</v>
          </cell>
        </row>
        <row r="1221">
          <cell r="H1221">
            <v>0</v>
          </cell>
        </row>
        <row r="1222">
          <cell r="H1222">
            <v>0</v>
          </cell>
        </row>
        <row r="1223">
          <cell r="H1223">
            <v>0</v>
          </cell>
        </row>
        <row r="1224">
          <cell r="H1224">
            <v>0</v>
          </cell>
        </row>
        <row r="1225">
          <cell r="H1225">
            <v>0</v>
          </cell>
        </row>
        <row r="1226">
          <cell r="H1226">
            <v>0</v>
          </cell>
        </row>
        <row r="1227">
          <cell r="H1227">
            <v>0</v>
          </cell>
        </row>
        <row r="1228">
          <cell r="H1228">
            <v>0</v>
          </cell>
        </row>
        <row r="1229">
          <cell r="H1229">
            <v>0</v>
          </cell>
        </row>
        <row r="1230">
          <cell r="H1230">
            <v>0</v>
          </cell>
        </row>
        <row r="1231">
          <cell r="H1231">
            <v>0</v>
          </cell>
        </row>
        <row r="1232">
          <cell r="H1232">
            <v>0</v>
          </cell>
        </row>
        <row r="1233">
          <cell r="H1233">
            <v>0</v>
          </cell>
        </row>
        <row r="1234">
          <cell r="H1234">
            <v>0</v>
          </cell>
        </row>
        <row r="1235">
          <cell r="H1235">
            <v>0</v>
          </cell>
        </row>
        <row r="1236">
          <cell r="H1236">
            <v>0</v>
          </cell>
        </row>
        <row r="1237">
          <cell r="H1237">
            <v>0</v>
          </cell>
        </row>
        <row r="1238">
          <cell r="H1238">
            <v>0</v>
          </cell>
        </row>
        <row r="1239">
          <cell r="H1239">
            <v>0</v>
          </cell>
        </row>
        <row r="1240">
          <cell r="H1240">
            <v>0</v>
          </cell>
        </row>
        <row r="1241">
          <cell r="H1241">
            <v>0</v>
          </cell>
        </row>
        <row r="1242">
          <cell r="H1242">
            <v>0</v>
          </cell>
        </row>
        <row r="1243">
          <cell r="H1243">
            <v>0</v>
          </cell>
        </row>
        <row r="1244">
          <cell r="H1244">
            <v>0</v>
          </cell>
        </row>
        <row r="1245">
          <cell r="H1245">
            <v>0</v>
          </cell>
        </row>
        <row r="1246">
          <cell r="H1246">
            <v>0</v>
          </cell>
        </row>
        <row r="1247">
          <cell r="H1247">
            <v>0</v>
          </cell>
        </row>
        <row r="1248">
          <cell r="H1248">
            <v>0</v>
          </cell>
        </row>
        <row r="1249">
          <cell r="H1249">
            <v>0</v>
          </cell>
        </row>
        <row r="1250">
          <cell r="H1250">
            <v>0</v>
          </cell>
        </row>
        <row r="1251">
          <cell r="H1251">
            <v>0</v>
          </cell>
        </row>
        <row r="1252">
          <cell r="H1252">
            <v>0</v>
          </cell>
        </row>
        <row r="1253">
          <cell r="H1253">
            <v>0</v>
          </cell>
        </row>
        <row r="1254">
          <cell r="H1254">
            <v>0</v>
          </cell>
        </row>
        <row r="1255">
          <cell r="H1255">
            <v>0</v>
          </cell>
        </row>
        <row r="1256">
          <cell r="H1256">
            <v>0</v>
          </cell>
        </row>
        <row r="1257">
          <cell r="H1257">
            <v>0</v>
          </cell>
        </row>
        <row r="1258">
          <cell r="H1258">
            <v>0</v>
          </cell>
        </row>
        <row r="1259">
          <cell r="H1259">
            <v>0</v>
          </cell>
        </row>
        <row r="1260">
          <cell r="H1260">
            <v>0</v>
          </cell>
        </row>
        <row r="1261">
          <cell r="H1261">
            <v>0</v>
          </cell>
        </row>
        <row r="1262">
          <cell r="H1262">
            <v>0</v>
          </cell>
        </row>
        <row r="1263">
          <cell r="H1263">
            <v>0</v>
          </cell>
        </row>
        <row r="1264">
          <cell r="H1264">
            <v>0</v>
          </cell>
        </row>
        <row r="1265">
          <cell r="H1265">
            <v>0</v>
          </cell>
        </row>
        <row r="1266">
          <cell r="H1266">
            <v>0</v>
          </cell>
        </row>
        <row r="1267">
          <cell r="H1267">
            <v>0</v>
          </cell>
        </row>
        <row r="1268">
          <cell r="H1268">
            <v>0</v>
          </cell>
        </row>
        <row r="1269">
          <cell r="H1269">
            <v>0</v>
          </cell>
        </row>
        <row r="1270">
          <cell r="H1270">
            <v>0</v>
          </cell>
        </row>
        <row r="1271">
          <cell r="H1271">
            <v>0</v>
          </cell>
        </row>
        <row r="1272">
          <cell r="H1272">
            <v>0</v>
          </cell>
        </row>
        <row r="1273">
          <cell r="H1273">
            <v>0</v>
          </cell>
        </row>
        <row r="1274">
          <cell r="H1274">
            <v>0</v>
          </cell>
        </row>
        <row r="1275">
          <cell r="H1275">
            <v>0</v>
          </cell>
        </row>
        <row r="1276">
          <cell r="H1276">
            <v>0</v>
          </cell>
        </row>
        <row r="1277">
          <cell r="H1277">
            <v>0</v>
          </cell>
        </row>
        <row r="1278">
          <cell r="H1278">
            <v>0</v>
          </cell>
        </row>
        <row r="1279">
          <cell r="H1279">
            <v>0</v>
          </cell>
        </row>
        <row r="1280">
          <cell r="H1280">
            <v>0</v>
          </cell>
        </row>
        <row r="1281">
          <cell r="H1281">
            <v>0</v>
          </cell>
        </row>
        <row r="1282">
          <cell r="H1282">
            <v>0</v>
          </cell>
        </row>
        <row r="1283">
          <cell r="H1283">
            <v>0</v>
          </cell>
        </row>
        <row r="1284">
          <cell r="H1284">
            <v>0</v>
          </cell>
        </row>
        <row r="1285">
          <cell r="H1285">
            <v>0</v>
          </cell>
        </row>
        <row r="1286">
          <cell r="H1286">
            <v>0</v>
          </cell>
        </row>
        <row r="1287">
          <cell r="H1287">
            <v>0</v>
          </cell>
        </row>
        <row r="1288">
          <cell r="H1288">
            <v>0</v>
          </cell>
        </row>
        <row r="1289">
          <cell r="H1289">
            <v>0</v>
          </cell>
        </row>
        <row r="1290">
          <cell r="H1290">
            <v>0</v>
          </cell>
        </row>
        <row r="1291">
          <cell r="H1291">
            <v>0</v>
          </cell>
        </row>
        <row r="1292">
          <cell r="H1292">
            <v>0</v>
          </cell>
        </row>
        <row r="1293">
          <cell r="H1293">
            <v>0</v>
          </cell>
        </row>
        <row r="1294">
          <cell r="H1294">
            <v>0</v>
          </cell>
        </row>
        <row r="1295">
          <cell r="H1295">
            <v>0</v>
          </cell>
        </row>
        <row r="1296">
          <cell r="H1296">
            <v>0</v>
          </cell>
        </row>
        <row r="1297">
          <cell r="H1297">
            <v>0</v>
          </cell>
        </row>
        <row r="1298">
          <cell r="H1298">
            <v>0</v>
          </cell>
        </row>
        <row r="1299">
          <cell r="H1299">
            <v>0</v>
          </cell>
        </row>
        <row r="1300">
          <cell r="H1300">
            <v>0</v>
          </cell>
        </row>
        <row r="1301">
          <cell r="H1301">
            <v>0</v>
          </cell>
        </row>
        <row r="1302">
          <cell r="H1302">
            <v>0</v>
          </cell>
        </row>
        <row r="1303">
          <cell r="H1303">
            <v>0</v>
          </cell>
        </row>
        <row r="1304">
          <cell r="H1304">
            <v>0</v>
          </cell>
        </row>
        <row r="1305">
          <cell r="H1305">
            <v>0</v>
          </cell>
        </row>
        <row r="1306">
          <cell r="H1306">
            <v>0</v>
          </cell>
        </row>
        <row r="1307">
          <cell r="H1307">
            <v>0</v>
          </cell>
        </row>
        <row r="1308">
          <cell r="H1308">
            <v>0</v>
          </cell>
        </row>
        <row r="1309">
          <cell r="H1309">
            <v>0</v>
          </cell>
        </row>
        <row r="1310">
          <cell r="H1310">
            <v>0</v>
          </cell>
        </row>
        <row r="1311">
          <cell r="H1311">
            <v>0</v>
          </cell>
        </row>
        <row r="1312">
          <cell r="H1312">
            <v>0</v>
          </cell>
        </row>
        <row r="1313">
          <cell r="H1313">
            <v>0</v>
          </cell>
        </row>
        <row r="1314">
          <cell r="H1314">
            <v>0</v>
          </cell>
        </row>
        <row r="1315">
          <cell r="H1315">
            <v>0</v>
          </cell>
        </row>
        <row r="1316">
          <cell r="H1316">
            <v>0</v>
          </cell>
        </row>
        <row r="1317">
          <cell r="H1317">
            <v>0</v>
          </cell>
        </row>
        <row r="1318">
          <cell r="H1318">
            <v>0</v>
          </cell>
        </row>
        <row r="1319">
          <cell r="H1319">
            <v>0</v>
          </cell>
        </row>
        <row r="1320">
          <cell r="H1320">
            <v>0</v>
          </cell>
        </row>
        <row r="1321">
          <cell r="H1321">
            <v>0</v>
          </cell>
        </row>
        <row r="1322">
          <cell r="H1322">
            <v>0</v>
          </cell>
        </row>
        <row r="1323">
          <cell r="H1323">
            <v>0</v>
          </cell>
        </row>
        <row r="1324">
          <cell r="H1324">
            <v>0</v>
          </cell>
        </row>
        <row r="1325">
          <cell r="H1325">
            <v>0</v>
          </cell>
        </row>
        <row r="1326">
          <cell r="H1326">
            <v>0</v>
          </cell>
        </row>
        <row r="1327">
          <cell r="H1327">
            <v>0</v>
          </cell>
        </row>
        <row r="1328">
          <cell r="H1328">
            <v>0</v>
          </cell>
        </row>
        <row r="1329">
          <cell r="H1329">
            <v>0</v>
          </cell>
        </row>
        <row r="1330">
          <cell r="H1330">
            <v>0</v>
          </cell>
        </row>
        <row r="1331">
          <cell r="H1331">
            <v>0</v>
          </cell>
        </row>
        <row r="1332">
          <cell r="H1332">
            <v>0</v>
          </cell>
        </row>
        <row r="1333">
          <cell r="H1333">
            <v>0</v>
          </cell>
        </row>
        <row r="1334">
          <cell r="H1334">
            <v>0</v>
          </cell>
        </row>
        <row r="1335">
          <cell r="H1335">
            <v>0</v>
          </cell>
        </row>
        <row r="1336">
          <cell r="H1336">
            <v>0</v>
          </cell>
        </row>
        <row r="1337">
          <cell r="H1337">
            <v>0</v>
          </cell>
        </row>
        <row r="1338">
          <cell r="H1338">
            <v>0</v>
          </cell>
        </row>
        <row r="1339">
          <cell r="H1339">
            <v>0</v>
          </cell>
        </row>
        <row r="1340">
          <cell r="H1340">
            <v>0</v>
          </cell>
        </row>
        <row r="1341">
          <cell r="H1341">
            <v>0</v>
          </cell>
        </row>
        <row r="1342">
          <cell r="H1342">
            <v>0</v>
          </cell>
        </row>
        <row r="1343">
          <cell r="H1343">
            <v>0</v>
          </cell>
        </row>
        <row r="1344">
          <cell r="H1344">
            <v>0</v>
          </cell>
        </row>
        <row r="1345">
          <cell r="H1345">
            <v>0</v>
          </cell>
        </row>
        <row r="1346">
          <cell r="H1346">
            <v>0</v>
          </cell>
        </row>
        <row r="1347">
          <cell r="H1347">
            <v>0</v>
          </cell>
        </row>
        <row r="1348">
          <cell r="H1348">
            <v>0</v>
          </cell>
        </row>
        <row r="1349">
          <cell r="H1349">
            <v>0</v>
          </cell>
        </row>
        <row r="1350">
          <cell r="H1350">
            <v>0</v>
          </cell>
        </row>
        <row r="1351">
          <cell r="H1351">
            <v>0</v>
          </cell>
        </row>
        <row r="1352">
          <cell r="H1352">
            <v>0</v>
          </cell>
        </row>
        <row r="1353">
          <cell r="H1353">
            <v>0</v>
          </cell>
        </row>
        <row r="1354">
          <cell r="H1354">
            <v>0</v>
          </cell>
        </row>
        <row r="1355">
          <cell r="H1355">
            <v>0</v>
          </cell>
        </row>
        <row r="1356">
          <cell r="H1356">
            <v>0</v>
          </cell>
        </row>
        <row r="1357">
          <cell r="H1357">
            <v>0</v>
          </cell>
        </row>
        <row r="1358">
          <cell r="H1358">
            <v>0</v>
          </cell>
        </row>
        <row r="1359">
          <cell r="H1359">
            <v>0</v>
          </cell>
        </row>
        <row r="1360">
          <cell r="H1360">
            <v>0</v>
          </cell>
        </row>
        <row r="1361">
          <cell r="H1361">
            <v>0</v>
          </cell>
        </row>
        <row r="1362">
          <cell r="H1362">
            <v>0</v>
          </cell>
        </row>
        <row r="1363">
          <cell r="H1363">
            <v>0</v>
          </cell>
        </row>
        <row r="1364">
          <cell r="H1364">
            <v>0</v>
          </cell>
        </row>
        <row r="1365">
          <cell r="H1365">
            <v>0</v>
          </cell>
        </row>
        <row r="1366">
          <cell r="H1366">
            <v>0</v>
          </cell>
        </row>
        <row r="1367">
          <cell r="H1367">
            <v>0</v>
          </cell>
        </row>
        <row r="1368">
          <cell r="H1368">
            <v>0</v>
          </cell>
        </row>
        <row r="1369">
          <cell r="H1369">
            <v>0</v>
          </cell>
        </row>
        <row r="1370">
          <cell r="H1370">
            <v>0</v>
          </cell>
        </row>
        <row r="1371">
          <cell r="H1371">
            <v>0</v>
          </cell>
        </row>
        <row r="1372">
          <cell r="H1372">
            <v>0</v>
          </cell>
        </row>
        <row r="1373">
          <cell r="H1373">
            <v>0</v>
          </cell>
        </row>
        <row r="1374">
          <cell r="H1374">
            <v>0</v>
          </cell>
        </row>
        <row r="1375">
          <cell r="H1375">
            <v>0</v>
          </cell>
        </row>
        <row r="1376">
          <cell r="H1376">
            <v>0</v>
          </cell>
        </row>
        <row r="1377">
          <cell r="H1377">
            <v>0</v>
          </cell>
        </row>
        <row r="1378">
          <cell r="H1378">
            <v>0</v>
          </cell>
        </row>
        <row r="1379">
          <cell r="H1379">
            <v>0</v>
          </cell>
        </row>
        <row r="1380">
          <cell r="H1380">
            <v>0</v>
          </cell>
        </row>
        <row r="1381">
          <cell r="H1381">
            <v>0</v>
          </cell>
        </row>
        <row r="1382">
          <cell r="H1382">
            <v>0</v>
          </cell>
        </row>
        <row r="1383">
          <cell r="H1383">
            <v>0</v>
          </cell>
        </row>
        <row r="1384">
          <cell r="H1384">
            <v>0</v>
          </cell>
        </row>
        <row r="1385">
          <cell r="H1385">
            <v>0</v>
          </cell>
        </row>
        <row r="1386">
          <cell r="H1386">
            <v>0</v>
          </cell>
        </row>
        <row r="1387">
          <cell r="H1387">
            <v>0</v>
          </cell>
        </row>
        <row r="1388">
          <cell r="H1388">
            <v>0</v>
          </cell>
        </row>
        <row r="1389">
          <cell r="H1389">
            <v>0</v>
          </cell>
        </row>
        <row r="1390">
          <cell r="H1390">
            <v>0</v>
          </cell>
        </row>
        <row r="1391">
          <cell r="H1391">
            <v>0</v>
          </cell>
        </row>
        <row r="1392">
          <cell r="H1392">
            <v>0</v>
          </cell>
        </row>
        <row r="1393">
          <cell r="H1393">
            <v>0</v>
          </cell>
        </row>
        <row r="1394">
          <cell r="H1394">
            <v>0</v>
          </cell>
        </row>
        <row r="1395">
          <cell r="H1395">
            <v>0</v>
          </cell>
        </row>
        <row r="1396">
          <cell r="H1396">
            <v>0</v>
          </cell>
        </row>
        <row r="1397">
          <cell r="H1397">
            <v>0</v>
          </cell>
        </row>
        <row r="1398">
          <cell r="H1398">
            <v>0</v>
          </cell>
        </row>
        <row r="1399">
          <cell r="H1399">
            <v>0</v>
          </cell>
        </row>
        <row r="1400">
          <cell r="H1400">
            <v>0</v>
          </cell>
        </row>
        <row r="1401">
          <cell r="H1401">
            <v>0</v>
          </cell>
        </row>
        <row r="1402">
          <cell r="H1402">
            <v>0</v>
          </cell>
        </row>
        <row r="1403">
          <cell r="H1403">
            <v>0</v>
          </cell>
        </row>
        <row r="1404">
          <cell r="H1404">
            <v>0</v>
          </cell>
        </row>
        <row r="1405">
          <cell r="H1405">
            <v>0</v>
          </cell>
        </row>
        <row r="1406">
          <cell r="H1406">
            <v>0</v>
          </cell>
        </row>
        <row r="1407">
          <cell r="H1407">
            <v>0</v>
          </cell>
        </row>
        <row r="1408">
          <cell r="H1408">
            <v>0</v>
          </cell>
        </row>
        <row r="1409">
          <cell r="H1409">
            <v>0</v>
          </cell>
        </row>
        <row r="1410">
          <cell r="H1410">
            <v>0</v>
          </cell>
        </row>
        <row r="1411">
          <cell r="H1411">
            <v>0</v>
          </cell>
        </row>
        <row r="1412">
          <cell r="H1412">
            <v>0</v>
          </cell>
        </row>
        <row r="1413">
          <cell r="H1413">
            <v>0</v>
          </cell>
        </row>
        <row r="1414">
          <cell r="H1414">
            <v>0</v>
          </cell>
        </row>
        <row r="1415">
          <cell r="H1415">
            <v>0</v>
          </cell>
        </row>
        <row r="1416">
          <cell r="H1416">
            <v>0</v>
          </cell>
        </row>
        <row r="1417">
          <cell r="H1417">
            <v>0</v>
          </cell>
        </row>
        <row r="1418">
          <cell r="H1418">
            <v>0</v>
          </cell>
        </row>
        <row r="1419">
          <cell r="H1419">
            <v>0</v>
          </cell>
        </row>
        <row r="1420">
          <cell r="H1420">
            <v>0</v>
          </cell>
        </row>
        <row r="1421">
          <cell r="H1421">
            <v>0</v>
          </cell>
        </row>
        <row r="1422">
          <cell r="H1422">
            <v>0</v>
          </cell>
        </row>
        <row r="1423">
          <cell r="H1423">
            <v>0</v>
          </cell>
        </row>
        <row r="1424">
          <cell r="H1424">
            <v>0</v>
          </cell>
        </row>
        <row r="1425">
          <cell r="H1425">
            <v>0</v>
          </cell>
        </row>
        <row r="1426">
          <cell r="H1426">
            <v>0</v>
          </cell>
        </row>
        <row r="1427">
          <cell r="H1427">
            <v>0</v>
          </cell>
        </row>
        <row r="1428">
          <cell r="H1428">
            <v>0</v>
          </cell>
        </row>
        <row r="1429">
          <cell r="H1429">
            <v>0</v>
          </cell>
        </row>
        <row r="1430">
          <cell r="H1430">
            <v>0</v>
          </cell>
        </row>
        <row r="1431">
          <cell r="H1431">
            <v>0</v>
          </cell>
        </row>
        <row r="1432">
          <cell r="H1432">
            <v>0</v>
          </cell>
        </row>
        <row r="1433">
          <cell r="H1433">
            <v>0</v>
          </cell>
        </row>
        <row r="1434">
          <cell r="H1434">
            <v>0</v>
          </cell>
        </row>
        <row r="1435">
          <cell r="H1435">
            <v>0</v>
          </cell>
        </row>
        <row r="1436">
          <cell r="H1436">
            <v>0</v>
          </cell>
        </row>
        <row r="1437">
          <cell r="H1437">
            <v>0</v>
          </cell>
        </row>
        <row r="1438">
          <cell r="H1438">
            <v>0</v>
          </cell>
        </row>
        <row r="1439">
          <cell r="H1439">
            <v>0</v>
          </cell>
        </row>
        <row r="1440">
          <cell r="H1440">
            <v>0</v>
          </cell>
        </row>
        <row r="1441">
          <cell r="H1441">
            <v>0</v>
          </cell>
        </row>
        <row r="1442">
          <cell r="H1442">
            <v>0</v>
          </cell>
        </row>
        <row r="1443">
          <cell r="H1443">
            <v>0</v>
          </cell>
        </row>
        <row r="1444">
          <cell r="H1444">
            <v>0</v>
          </cell>
        </row>
        <row r="1445">
          <cell r="H1445">
            <v>0</v>
          </cell>
        </row>
        <row r="1446">
          <cell r="H1446">
            <v>0</v>
          </cell>
        </row>
        <row r="1447">
          <cell r="H1447">
            <v>0</v>
          </cell>
        </row>
        <row r="1448">
          <cell r="H1448">
            <v>0</v>
          </cell>
        </row>
        <row r="1449">
          <cell r="H1449">
            <v>0</v>
          </cell>
        </row>
        <row r="1450">
          <cell r="H1450">
            <v>0</v>
          </cell>
        </row>
        <row r="1451">
          <cell r="H1451">
            <v>0</v>
          </cell>
        </row>
        <row r="1452">
          <cell r="H1452">
            <v>0</v>
          </cell>
        </row>
        <row r="1453">
          <cell r="H1453">
            <v>0</v>
          </cell>
        </row>
        <row r="1454">
          <cell r="H1454">
            <v>0</v>
          </cell>
        </row>
        <row r="1455">
          <cell r="H1455">
            <v>0</v>
          </cell>
        </row>
        <row r="1456">
          <cell r="H1456">
            <v>0</v>
          </cell>
        </row>
        <row r="1457">
          <cell r="H1457">
            <v>0</v>
          </cell>
        </row>
        <row r="1458">
          <cell r="H1458">
            <v>0</v>
          </cell>
        </row>
        <row r="1459">
          <cell r="H1459">
            <v>0</v>
          </cell>
        </row>
        <row r="1460">
          <cell r="H1460">
            <v>0</v>
          </cell>
        </row>
        <row r="1461">
          <cell r="H1461">
            <v>0</v>
          </cell>
        </row>
        <row r="1462">
          <cell r="H1462">
            <v>0</v>
          </cell>
        </row>
        <row r="1463">
          <cell r="H1463">
            <v>0</v>
          </cell>
        </row>
        <row r="1464">
          <cell r="H1464">
            <v>0</v>
          </cell>
        </row>
        <row r="1465">
          <cell r="H1465">
            <v>0</v>
          </cell>
        </row>
        <row r="1466">
          <cell r="H1466">
            <v>0</v>
          </cell>
        </row>
        <row r="1467">
          <cell r="H1467">
            <v>0</v>
          </cell>
        </row>
        <row r="1468">
          <cell r="H1468">
            <v>0</v>
          </cell>
        </row>
        <row r="1469">
          <cell r="H1469">
            <v>0</v>
          </cell>
        </row>
        <row r="1470">
          <cell r="H1470">
            <v>0</v>
          </cell>
        </row>
        <row r="1471">
          <cell r="H1471">
            <v>0</v>
          </cell>
        </row>
        <row r="1472">
          <cell r="H1472">
            <v>0</v>
          </cell>
        </row>
        <row r="1473">
          <cell r="H1473">
            <v>0</v>
          </cell>
        </row>
        <row r="1474">
          <cell r="H1474">
            <v>0</v>
          </cell>
        </row>
        <row r="1475">
          <cell r="H1475">
            <v>0</v>
          </cell>
        </row>
        <row r="1476">
          <cell r="H1476">
            <v>0</v>
          </cell>
        </row>
        <row r="1477">
          <cell r="H1477">
            <v>0</v>
          </cell>
        </row>
        <row r="1478">
          <cell r="H1478">
            <v>0</v>
          </cell>
        </row>
        <row r="1479">
          <cell r="H1479">
            <v>0</v>
          </cell>
        </row>
        <row r="1480">
          <cell r="H1480">
            <v>0</v>
          </cell>
        </row>
        <row r="1481">
          <cell r="H1481">
            <v>0</v>
          </cell>
        </row>
        <row r="1482">
          <cell r="H1482">
            <v>0</v>
          </cell>
        </row>
        <row r="1483">
          <cell r="H1483">
            <v>0</v>
          </cell>
        </row>
        <row r="1484">
          <cell r="H1484">
            <v>0</v>
          </cell>
        </row>
        <row r="1485">
          <cell r="H1485">
            <v>0</v>
          </cell>
        </row>
        <row r="1486">
          <cell r="H1486">
            <v>0</v>
          </cell>
        </row>
        <row r="1487">
          <cell r="H1487">
            <v>0</v>
          </cell>
        </row>
        <row r="1488">
          <cell r="H1488">
            <v>0</v>
          </cell>
        </row>
        <row r="1489">
          <cell r="H1489">
            <v>0</v>
          </cell>
        </row>
        <row r="1490">
          <cell r="H1490">
            <v>0</v>
          </cell>
        </row>
        <row r="1491">
          <cell r="H1491">
            <v>0</v>
          </cell>
        </row>
        <row r="1492">
          <cell r="H1492">
            <v>0</v>
          </cell>
        </row>
        <row r="1493">
          <cell r="H1493">
            <v>0</v>
          </cell>
        </row>
        <row r="1494">
          <cell r="H1494">
            <v>0</v>
          </cell>
        </row>
        <row r="1495">
          <cell r="H1495">
            <v>0</v>
          </cell>
        </row>
        <row r="1496">
          <cell r="H1496">
            <v>0</v>
          </cell>
        </row>
        <row r="1497">
          <cell r="H1497">
            <v>0</v>
          </cell>
        </row>
        <row r="1498">
          <cell r="H1498">
            <v>0</v>
          </cell>
        </row>
        <row r="1499">
          <cell r="H1499">
            <v>0</v>
          </cell>
        </row>
        <row r="1500">
          <cell r="H1500">
            <v>0</v>
          </cell>
        </row>
        <row r="1501">
          <cell r="H1501">
            <v>0</v>
          </cell>
        </row>
        <row r="1502">
          <cell r="H1502">
            <v>0</v>
          </cell>
        </row>
        <row r="1503">
          <cell r="H1503">
            <v>0</v>
          </cell>
        </row>
        <row r="1504">
          <cell r="H1504">
            <v>0</v>
          </cell>
        </row>
        <row r="1505">
          <cell r="H1505">
            <v>0</v>
          </cell>
        </row>
        <row r="1506">
          <cell r="H1506">
            <v>0</v>
          </cell>
        </row>
        <row r="1507">
          <cell r="H1507">
            <v>0</v>
          </cell>
        </row>
        <row r="1508">
          <cell r="H1508">
            <v>0</v>
          </cell>
        </row>
        <row r="1509">
          <cell r="H1509">
            <v>0</v>
          </cell>
        </row>
        <row r="1510">
          <cell r="H1510">
            <v>0</v>
          </cell>
        </row>
        <row r="1511">
          <cell r="H1511">
            <v>0</v>
          </cell>
        </row>
        <row r="1512">
          <cell r="H1512">
            <v>0</v>
          </cell>
        </row>
        <row r="1513">
          <cell r="H1513">
            <v>0</v>
          </cell>
        </row>
        <row r="1514">
          <cell r="H1514">
            <v>0</v>
          </cell>
        </row>
        <row r="1515">
          <cell r="H1515">
            <v>0</v>
          </cell>
        </row>
        <row r="1516">
          <cell r="H1516">
            <v>0</v>
          </cell>
        </row>
        <row r="1517">
          <cell r="H1517">
            <v>0</v>
          </cell>
        </row>
        <row r="1518">
          <cell r="H1518">
            <v>0</v>
          </cell>
        </row>
        <row r="1519">
          <cell r="H1519">
            <v>0</v>
          </cell>
        </row>
        <row r="1520">
          <cell r="H1520">
            <v>0</v>
          </cell>
        </row>
        <row r="1521">
          <cell r="H1521">
            <v>0</v>
          </cell>
        </row>
        <row r="1522">
          <cell r="H1522">
            <v>0</v>
          </cell>
        </row>
        <row r="1523">
          <cell r="H1523">
            <v>0</v>
          </cell>
        </row>
        <row r="1524">
          <cell r="H1524">
            <v>0</v>
          </cell>
        </row>
        <row r="1525">
          <cell r="H1525">
            <v>0</v>
          </cell>
        </row>
        <row r="1526">
          <cell r="H1526">
            <v>0</v>
          </cell>
        </row>
        <row r="1527">
          <cell r="H1527">
            <v>0</v>
          </cell>
        </row>
        <row r="1528">
          <cell r="H1528">
            <v>0</v>
          </cell>
        </row>
        <row r="1529">
          <cell r="H1529">
            <v>0</v>
          </cell>
        </row>
        <row r="1530">
          <cell r="H1530">
            <v>0</v>
          </cell>
        </row>
        <row r="1531">
          <cell r="H1531">
            <v>0</v>
          </cell>
        </row>
        <row r="1532">
          <cell r="H1532">
            <v>0</v>
          </cell>
        </row>
        <row r="1533">
          <cell r="H1533">
            <v>0</v>
          </cell>
        </row>
        <row r="1534">
          <cell r="H1534">
            <v>0</v>
          </cell>
        </row>
        <row r="1535">
          <cell r="H1535">
            <v>0</v>
          </cell>
        </row>
        <row r="1536">
          <cell r="H1536">
            <v>0</v>
          </cell>
        </row>
        <row r="1537">
          <cell r="H1537">
            <v>0</v>
          </cell>
        </row>
        <row r="1538">
          <cell r="H1538">
            <v>0</v>
          </cell>
        </row>
        <row r="1539">
          <cell r="H1539">
            <v>0</v>
          </cell>
        </row>
        <row r="1540">
          <cell r="H1540">
            <v>0</v>
          </cell>
        </row>
        <row r="1541">
          <cell r="H1541">
            <v>0</v>
          </cell>
        </row>
        <row r="1542">
          <cell r="H1542">
            <v>0</v>
          </cell>
        </row>
        <row r="1543">
          <cell r="H1543">
            <v>0</v>
          </cell>
        </row>
        <row r="1544">
          <cell r="H1544">
            <v>0</v>
          </cell>
        </row>
        <row r="1545">
          <cell r="H1545">
            <v>0</v>
          </cell>
        </row>
        <row r="1546">
          <cell r="H1546">
            <v>0</v>
          </cell>
        </row>
        <row r="1547">
          <cell r="H1547">
            <v>0</v>
          </cell>
        </row>
        <row r="1548">
          <cell r="H1548">
            <v>0</v>
          </cell>
        </row>
        <row r="1549">
          <cell r="H1549">
            <v>0</v>
          </cell>
        </row>
        <row r="1550">
          <cell r="H1550">
            <v>0</v>
          </cell>
        </row>
        <row r="1551">
          <cell r="H1551">
            <v>0</v>
          </cell>
        </row>
        <row r="1552">
          <cell r="H1552">
            <v>0</v>
          </cell>
        </row>
        <row r="1553">
          <cell r="H1553">
            <v>0</v>
          </cell>
        </row>
        <row r="1554">
          <cell r="H1554">
            <v>0</v>
          </cell>
        </row>
        <row r="1555">
          <cell r="H1555">
            <v>0</v>
          </cell>
        </row>
        <row r="1556">
          <cell r="H1556">
            <v>0</v>
          </cell>
        </row>
        <row r="1557">
          <cell r="H1557">
            <v>0</v>
          </cell>
        </row>
        <row r="1558">
          <cell r="H1558">
            <v>0</v>
          </cell>
        </row>
        <row r="1559">
          <cell r="H1559">
            <v>0</v>
          </cell>
        </row>
        <row r="1560">
          <cell r="H1560">
            <v>0</v>
          </cell>
        </row>
        <row r="1561">
          <cell r="H1561">
            <v>0</v>
          </cell>
        </row>
        <row r="1562">
          <cell r="H1562">
            <v>0</v>
          </cell>
        </row>
        <row r="1563">
          <cell r="H1563">
            <v>0</v>
          </cell>
        </row>
        <row r="1564">
          <cell r="H1564">
            <v>0</v>
          </cell>
        </row>
        <row r="1565">
          <cell r="H1565">
            <v>0</v>
          </cell>
        </row>
        <row r="1566">
          <cell r="H1566">
            <v>0</v>
          </cell>
        </row>
        <row r="1567">
          <cell r="H1567">
            <v>0</v>
          </cell>
        </row>
        <row r="1568">
          <cell r="H1568">
            <v>0</v>
          </cell>
        </row>
        <row r="1569">
          <cell r="H1569">
            <v>0</v>
          </cell>
        </row>
        <row r="1570">
          <cell r="H1570">
            <v>0</v>
          </cell>
        </row>
        <row r="1571">
          <cell r="H1571">
            <v>0</v>
          </cell>
        </row>
        <row r="1572">
          <cell r="H1572">
            <v>0</v>
          </cell>
        </row>
        <row r="1573">
          <cell r="H1573">
            <v>0</v>
          </cell>
        </row>
        <row r="1574">
          <cell r="H1574">
            <v>0</v>
          </cell>
        </row>
        <row r="1575">
          <cell r="H1575">
            <v>0</v>
          </cell>
        </row>
        <row r="1576">
          <cell r="H1576">
            <v>0</v>
          </cell>
        </row>
        <row r="1577">
          <cell r="H1577">
            <v>0</v>
          </cell>
        </row>
        <row r="1578">
          <cell r="H1578">
            <v>0</v>
          </cell>
        </row>
        <row r="1579">
          <cell r="H1579">
            <v>0</v>
          </cell>
        </row>
        <row r="1580">
          <cell r="H1580">
            <v>0</v>
          </cell>
        </row>
        <row r="1581">
          <cell r="H1581">
            <v>0</v>
          </cell>
        </row>
        <row r="1582">
          <cell r="H1582">
            <v>0</v>
          </cell>
        </row>
        <row r="1583">
          <cell r="H1583">
            <v>0</v>
          </cell>
        </row>
        <row r="1584">
          <cell r="H1584">
            <v>0</v>
          </cell>
        </row>
        <row r="1585">
          <cell r="H1585">
            <v>0</v>
          </cell>
        </row>
        <row r="1586">
          <cell r="H1586">
            <v>0</v>
          </cell>
        </row>
        <row r="1587">
          <cell r="H1587">
            <v>0</v>
          </cell>
        </row>
        <row r="1588">
          <cell r="H1588">
            <v>0</v>
          </cell>
        </row>
        <row r="1589">
          <cell r="H1589">
            <v>0</v>
          </cell>
        </row>
        <row r="1590">
          <cell r="H1590">
            <v>0</v>
          </cell>
        </row>
        <row r="1591">
          <cell r="H1591">
            <v>0</v>
          </cell>
        </row>
        <row r="1592">
          <cell r="H1592">
            <v>0</v>
          </cell>
        </row>
        <row r="1593">
          <cell r="H1593">
            <v>0</v>
          </cell>
        </row>
        <row r="1594">
          <cell r="H1594">
            <v>0</v>
          </cell>
        </row>
        <row r="1595">
          <cell r="H1595">
            <v>0</v>
          </cell>
        </row>
        <row r="1596">
          <cell r="H1596">
            <v>0</v>
          </cell>
        </row>
        <row r="1597">
          <cell r="H1597">
            <v>0</v>
          </cell>
        </row>
        <row r="1598">
          <cell r="H1598">
            <v>0</v>
          </cell>
        </row>
        <row r="1599">
          <cell r="H1599">
            <v>0</v>
          </cell>
        </row>
        <row r="1600">
          <cell r="H1600">
            <v>0</v>
          </cell>
        </row>
        <row r="1601">
          <cell r="H1601">
            <v>0</v>
          </cell>
        </row>
        <row r="1602">
          <cell r="H1602">
            <v>0</v>
          </cell>
        </row>
        <row r="1603">
          <cell r="H1603">
            <v>0</v>
          </cell>
        </row>
        <row r="1604">
          <cell r="H1604">
            <v>0</v>
          </cell>
        </row>
        <row r="1605">
          <cell r="H1605">
            <v>0</v>
          </cell>
        </row>
        <row r="1606">
          <cell r="H1606">
            <v>0</v>
          </cell>
        </row>
        <row r="1607">
          <cell r="H1607">
            <v>0</v>
          </cell>
        </row>
        <row r="1608">
          <cell r="H1608">
            <v>0</v>
          </cell>
        </row>
        <row r="1609">
          <cell r="H1609">
            <v>0</v>
          </cell>
        </row>
        <row r="1610">
          <cell r="H1610">
            <v>0</v>
          </cell>
        </row>
        <row r="1611">
          <cell r="H1611">
            <v>0</v>
          </cell>
        </row>
        <row r="1612">
          <cell r="H1612">
            <v>0</v>
          </cell>
        </row>
        <row r="1613">
          <cell r="H1613">
            <v>0</v>
          </cell>
        </row>
        <row r="1614">
          <cell r="H1614">
            <v>0</v>
          </cell>
        </row>
        <row r="1615">
          <cell r="H1615">
            <v>0</v>
          </cell>
        </row>
        <row r="1616">
          <cell r="H1616">
            <v>0</v>
          </cell>
        </row>
        <row r="1617">
          <cell r="H1617">
            <v>0</v>
          </cell>
        </row>
        <row r="1618">
          <cell r="H1618">
            <v>0</v>
          </cell>
        </row>
        <row r="1619">
          <cell r="H1619">
            <v>0</v>
          </cell>
        </row>
        <row r="1620">
          <cell r="H1620">
            <v>0</v>
          </cell>
        </row>
        <row r="1621">
          <cell r="H1621">
            <v>0</v>
          </cell>
        </row>
        <row r="1622">
          <cell r="H1622">
            <v>0</v>
          </cell>
        </row>
        <row r="1623">
          <cell r="H1623">
            <v>0</v>
          </cell>
        </row>
        <row r="1624">
          <cell r="H1624">
            <v>0</v>
          </cell>
        </row>
        <row r="1625">
          <cell r="H1625">
            <v>0</v>
          </cell>
        </row>
        <row r="1626">
          <cell r="H1626">
            <v>0</v>
          </cell>
        </row>
        <row r="1627">
          <cell r="H1627">
            <v>0</v>
          </cell>
        </row>
        <row r="1628">
          <cell r="H1628">
            <v>0</v>
          </cell>
        </row>
        <row r="1629">
          <cell r="H1629">
            <v>0</v>
          </cell>
        </row>
        <row r="1630">
          <cell r="H1630">
            <v>0</v>
          </cell>
        </row>
        <row r="1631">
          <cell r="H1631">
            <v>0</v>
          </cell>
        </row>
        <row r="1632">
          <cell r="H1632">
            <v>0</v>
          </cell>
        </row>
        <row r="1633">
          <cell r="H1633">
            <v>0</v>
          </cell>
        </row>
        <row r="1634">
          <cell r="H1634">
            <v>0</v>
          </cell>
        </row>
        <row r="1635">
          <cell r="H1635">
            <v>0</v>
          </cell>
        </row>
        <row r="1636">
          <cell r="H1636">
            <v>0</v>
          </cell>
        </row>
        <row r="1637">
          <cell r="H1637">
            <v>0</v>
          </cell>
        </row>
        <row r="1638">
          <cell r="H1638">
            <v>0</v>
          </cell>
        </row>
        <row r="1639">
          <cell r="H1639">
            <v>0</v>
          </cell>
        </row>
        <row r="1640">
          <cell r="H1640">
            <v>0</v>
          </cell>
        </row>
        <row r="1641">
          <cell r="H1641">
            <v>0</v>
          </cell>
        </row>
        <row r="1642">
          <cell r="H1642">
            <v>0</v>
          </cell>
        </row>
        <row r="1643">
          <cell r="H1643">
            <v>0</v>
          </cell>
        </row>
        <row r="1644">
          <cell r="H1644">
            <v>0</v>
          </cell>
        </row>
        <row r="1645">
          <cell r="H1645">
            <v>0</v>
          </cell>
        </row>
        <row r="1646">
          <cell r="H1646">
            <v>0</v>
          </cell>
        </row>
        <row r="1647">
          <cell r="H1647">
            <v>0</v>
          </cell>
        </row>
        <row r="1648">
          <cell r="H1648">
            <v>0</v>
          </cell>
        </row>
        <row r="1649">
          <cell r="H1649">
            <v>0</v>
          </cell>
        </row>
        <row r="1650">
          <cell r="H1650">
            <v>0</v>
          </cell>
        </row>
        <row r="1651">
          <cell r="H1651">
            <v>0</v>
          </cell>
        </row>
        <row r="1652">
          <cell r="H1652">
            <v>0</v>
          </cell>
        </row>
        <row r="1653">
          <cell r="H1653">
            <v>0</v>
          </cell>
        </row>
        <row r="1654">
          <cell r="H1654">
            <v>0</v>
          </cell>
        </row>
        <row r="1655">
          <cell r="H1655">
            <v>0</v>
          </cell>
        </row>
        <row r="1656">
          <cell r="H1656">
            <v>0</v>
          </cell>
        </row>
        <row r="1657">
          <cell r="H1657">
            <v>0</v>
          </cell>
        </row>
        <row r="1658">
          <cell r="H1658">
            <v>0</v>
          </cell>
        </row>
        <row r="1659">
          <cell r="H1659">
            <v>0</v>
          </cell>
        </row>
        <row r="1660">
          <cell r="H1660">
            <v>0</v>
          </cell>
        </row>
        <row r="1661">
          <cell r="H1661">
            <v>0</v>
          </cell>
        </row>
        <row r="1662">
          <cell r="H1662">
            <v>0</v>
          </cell>
        </row>
        <row r="1663">
          <cell r="H1663">
            <v>0</v>
          </cell>
        </row>
        <row r="1664">
          <cell r="H1664">
            <v>0</v>
          </cell>
        </row>
        <row r="1665">
          <cell r="H1665">
            <v>0</v>
          </cell>
        </row>
        <row r="1666">
          <cell r="H1666">
            <v>0</v>
          </cell>
        </row>
        <row r="1667">
          <cell r="H1667">
            <v>0</v>
          </cell>
        </row>
        <row r="1668">
          <cell r="H1668">
            <v>0</v>
          </cell>
        </row>
        <row r="1669">
          <cell r="H1669">
            <v>0</v>
          </cell>
        </row>
        <row r="1670">
          <cell r="H1670">
            <v>0</v>
          </cell>
        </row>
        <row r="1671">
          <cell r="H1671">
            <v>0</v>
          </cell>
        </row>
        <row r="1672">
          <cell r="H1672">
            <v>0</v>
          </cell>
        </row>
        <row r="1673">
          <cell r="H1673">
            <v>0</v>
          </cell>
        </row>
        <row r="1674">
          <cell r="H1674">
            <v>0</v>
          </cell>
        </row>
        <row r="1675">
          <cell r="H1675">
            <v>0</v>
          </cell>
        </row>
        <row r="1676">
          <cell r="H1676">
            <v>0</v>
          </cell>
        </row>
        <row r="1677">
          <cell r="H1677">
            <v>0</v>
          </cell>
        </row>
        <row r="1678">
          <cell r="H1678">
            <v>0</v>
          </cell>
        </row>
        <row r="1679">
          <cell r="H1679">
            <v>0</v>
          </cell>
        </row>
        <row r="1680">
          <cell r="H1680">
            <v>0</v>
          </cell>
        </row>
        <row r="1681">
          <cell r="H1681">
            <v>0</v>
          </cell>
        </row>
        <row r="1682">
          <cell r="H1682">
            <v>0</v>
          </cell>
        </row>
        <row r="1683">
          <cell r="H1683">
            <v>0</v>
          </cell>
        </row>
        <row r="1684">
          <cell r="H1684">
            <v>0</v>
          </cell>
        </row>
        <row r="1685">
          <cell r="H1685">
            <v>0</v>
          </cell>
        </row>
        <row r="1686">
          <cell r="H1686">
            <v>0</v>
          </cell>
        </row>
        <row r="1687">
          <cell r="H1687">
            <v>0</v>
          </cell>
        </row>
        <row r="1688">
          <cell r="H1688">
            <v>0</v>
          </cell>
        </row>
        <row r="1689">
          <cell r="H1689">
            <v>0</v>
          </cell>
        </row>
        <row r="1690">
          <cell r="H1690">
            <v>0</v>
          </cell>
        </row>
        <row r="1691">
          <cell r="H1691">
            <v>0</v>
          </cell>
        </row>
        <row r="1692">
          <cell r="H1692">
            <v>0</v>
          </cell>
        </row>
        <row r="1693">
          <cell r="H1693">
            <v>0</v>
          </cell>
        </row>
        <row r="1694">
          <cell r="H1694">
            <v>0</v>
          </cell>
        </row>
        <row r="1695">
          <cell r="H1695">
            <v>0</v>
          </cell>
        </row>
        <row r="1696">
          <cell r="H1696">
            <v>0</v>
          </cell>
        </row>
        <row r="1697">
          <cell r="H1697">
            <v>0</v>
          </cell>
        </row>
        <row r="1698">
          <cell r="H1698">
            <v>0</v>
          </cell>
        </row>
        <row r="1699">
          <cell r="H1699">
            <v>0</v>
          </cell>
        </row>
        <row r="1700">
          <cell r="H1700">
            <v>0</v>
          </cell>
        </row>
        <row r="1701">
          <cell r="H1701">
            <v>0</v>
          </cell>
        </row>
        <row r="1702">
          <cell r="H1702">
            <v>0</v>
          </cell>
        </row>
        <row r="1703">
          <cell r="H1703">
            <v>0</v>
          </cell>
        </row>
        <row r="1704">
          <cell r="H1704">
            <v>0</v>
          </cell>
        </row>
        <row r="1705">
          <cell r="H1705">
            <v>0</v>
          </cell>
        </row>
        <row r="1706">
          <cell r="H1706">
            <v>0</v>
          </cell>
        </row>
        <row r="1707">
          <cell r="H1707">
            <v>0</v>
          </cell>
        </row>
        <row r="1708">
          <cell r="H1708">
            <v>0</v>
          </cell>
        </row>
        <row r="1709">
          <cell r="H1709">
            <v>0</v>
          </cell>
        </row>
        <row r="1710">
          <cell r="H1710">
            <v>0</v>
          </cell>
        </row>
        <row r="1711">
          <cell r="H1711">
            <v>0</v>
          </cell>
        </row>
        <row r="1712">
          <cell r="H1712">
            <v>0</v>
          </cell>
        </row>
        <row r="1713">
          <cell r="H1713">
            <v>0</v>
          </cell>
        </row>
        <row r="1714">
          <cell r="H1714">
            <v>0</v>
          </cell>
        </row>
        <row r="1715">
          <cell r="H1715">
            <v>0</v>
          </cell>
        </row>
        <row r="1716">
          <cell r="H1716">
            <v>0</v>
          </cell>
        </row>
        <row r="1717">
          <cell r="H1717">
            <v>0</v>
          </cell>
        </row>
        <row r="1718">
          <cell r="H1718">
            <v>0</v>
          </cell>
        </row>
        <row r="1719">
          <cell r="H1719">
            <v>0</v>
          </cell>
        </row>
        <row r="1720">
          <cell r="H1720">
            <v>0</v>
          </cell>
        </row>
        <row r="1721">
          <cell r="H1721">
            <v>0</v>
          </cell>
        </row>
        <row r="1722">
          <cell r="H1722">
            <v>0</v>
          </cell>
        </row>
        <row r="1723">
          <cell r="H1723">
            <v>0</v>
          </cell>
        </row>
        <row r="1724">
          <cell r="H1724">
            <v>0</v>
          </cell>
        </row>
        <row r="1725">
          <cell r="H1725">
            <v>0</v>
          </cell>
        </row>
        <row r="1726">
          <cell r="H1726">
            <v>0</v>
          </cell>
        </row>
        <row r="1727">
          <cell r="H1727">
            <v>0</v>
          </cell>
        </row>
        <row r="1728">
          <cell r="H1728">
            <v>0</v>
          </cell>
        </row>
        <row r="1729">
          <cell r="H1729">
            <v>0</v>
          </cell>
        </row>
        <row r="1730">
          <cell r="H1730">
            <v>0</v>
          </cell>
        </row>
        <row r="1731">
          <cell r="H1731">
            <v>0</v>
          </cell>
        </row>
        <row r="1732">
          <cell r="H1732">
            <v>0</v>
          </cell>
        </row>
        <row r="1733">
          <cell r="H1733">
            <v>0</v>
          </cell>
        </row>
        <row r="1734">
          <cell r="H1734">
            <v>0</v>
          </cell>
        </row>
        <row r="1735">
          <cell r="H1735">
            <v>0</v>
          </cell>
        </row>
        <row r="1736">
          <cell r="H1736">
            <v>0</v>
          </cell>
        </row>
        <row r="1737">
          <cell r="H1737">
            <v>0</v>
          </cell>
        </row>
        <row r="1738">
          <cell r="H1738">
            <v>0</v>
          </cell>
        </row>
        <row r="1739">
          <cell r="H1739">
            <v>0</v>
          </cell>
        </row>
        <row r="1740">
          <cell r="H1740">
            <v>0</v>
          </cell>
        </row>
        <row r="1741">
          <cell r="H1741">
            <v>0</v>
          </cell>
        </row>
        <row r="1742">
          <cell r="H1742">
            <v>0</v>
          </cell>
        </row>
        <row r="1743">
          <cell r="H1743">
            <v>0</v>
          </cell>
        </row>
        <row r="1744">
          <cell r="H1744">
            <v>0</v>
          </cell>
        </row>
        <row r="1745">
          <cell r="H1745">
            <v>0</v>
          </cell>
        </row>
        <row r="1746">
          <cell r="H1746">
            <v>0</v>
          </cell>
        </row>
        <row r="1747">
          <cell r="H1747">
            <v>0</v>
          </cell>
        </row>
        <row r="1748">
          <cell r="H1748">
            <v>0</v>
          </cell>
        </row>
        <row r="1749">
          <cell r="H1749">
            <v>0</v>
          </cell>
        </row>
        <row r="1750">
          <cell r="H1750">
            <v>0</v>
          </cell>
        </row>
        <row r="1751">
          <cell r="H1751">
            <v>0</v>
          </cell>
        </row>
        <row r="1752">
          <cell r="H1752">
            <v>0</v>
          </cell>
        </row>
        <row r="1753">
          <cell r="H1753">
            <v>0</v>
          </cell>
        </row>
        <row r="1754">
          <cell r="H1754">
            <v>0</v>
          </cell>
        </row>
        <row r="1755">
          <cell r="H1755">
            <v>0</v>
          </cell>
        </row>
        <row r="1756">
          <cell r="H1756">
            <v>0</v>
          </cell>
        </row>
        <row r="1757">
          <cell r="H1757">
            <v>0</v>
          </cell>
        </row>
        <row r="1758">
          <cell r="H1758">
            <v>0</v>
          </cell>
        </row>
        <row r="1759">
          <cell r="H1759">
            <v>0</v>
          </cell>
        </row>
        <row r="1760">
          <cell r="H1760">
            <v>0</v>
          </cell>
        </row>
        <row r="1761">
          <cell r="H1761">
            <v>0</v>
          </cell>
        </row>
        <row r="1762">
          <cell r="H1762">
            <v>0</v>
          </cell>
        </row>
        <row r="1763">
          <cell r="H1763">
            <v>0</v>
          </cell>
        </row>
        <row r="1764">
          <cell r="H1764">
            <v>0</v>
          </cell>
        </row>
        <row r="1765">
          <cell r="H1765">
            <v>0</v>
          </cell>
        </row>
        <row r="1766">
          <cell r="H1766">
            <v>0</v>
          </cell>
        </row>
        <row r="1767">
          <cell r="H1767">
            <v>0</v>
          </cell>
        </row>
        <row r="1768">
          <cell r="H1768">
            <v>0</v>
          </cell>
        </row>
        <row r="1769">
          <cell r="H1769">
            <v>0</v>
          </cell>
        </row>
        <row r="1770">
          <cell r="H1770">
            <v>0</v>
          </cell>
        </row>
        <row r="1771">
          <cell r="H1771">
            <v>0</v>
          </cell>
        </row>
        <row r="1772">
          <cell r="H1772">
            <v>0</v>
          </cell>
        </row>
        <row r="1773">
          <cell r="H1773">
            <v>0</v>
          </cell>
        </row>
        <row r="1774">
          <cell r="H1774">
            <v>0</v>
          </cell>
        </row>
        <row r="1775">
          <cell r="H1775">
            <v>0</v>
          </cell>
        </row>
        <row r="1776">
          <cell r="H1776">
            <v>0</v>
          </cell>
        </row>
        <row r="1777">
          <cell r="H1777">
            <v>0</v>
          </cell>
        </row>
        <row r="1778">
          <cell r="H1778">
            <v>0</v>
          </cell>
        </row>
        <row r="1779">
          <cell r="H1779">
            <v>0</v>
          </cell>
        </row>
        <row r="1780">
          <cell r="H1780">
            <v>0</v>
          </cell>
        </row>
        <row r="1781">
          <cell r="H1781">
            <v>0</v>
          </cell>
        </row>
        <row r="1782">
          <cell r="H1782">
            <v>0</v>
          </cell>
        </row>
        <row r="1783">
          <cell r="H1783">
            <v>0</v>
          </cell>
        </row>
        <row r="1784">
          <cell r="H1784">
            <v>0</v>
          </cell>
        </row>
        <row r="1785">
          <cell r="H1785">
            <v>0</v>
          </cell>
        </row>
        <row r="1786">
          <cell r="H1786">
            <v>0</v>
          </cell>
        </row>
        <row r="1787">
          <cell r="H1787">
            <v>0</v>
          </cell>
        </row>
        <row r="1788">
          <cell r="H1788">
            <v>0</v>
          </cell>
        </row>
        <row r="1789">
          <cell r="H1789">
            <v>0</v>
          </cell>
        </row>
        <row r="1790">
          <cell r="H1790">
            <v>0</v>
          </cell>
        </row>
        <row r="1791">
          <cell r="H1791">
            <v>0</v>
          </cell>
        </row>
        <row r="1792">
          <cell r="H1792">
            <v>0</v>
          </cell>
        </row>
        <row r="1793">
          <cell r="H1793">
            <v>0</v>
          </cell>
        </row>
        <row r="1794">
          <cell r="H1794">
            <v>0</v>
          </cell>
        </row>
        <row r="1795">
          <cell r="H1795">
            <v>0</v>
          </cell>
        </row>
        <row r="1796">
          <cell r="H1796">
            <v>0</v>
          </cell>
        </row>
        <row r="1797">
          <cell r="H1797">
            <v>0</v>
          </cell>
        </row>
        <row r="1798">
          <cell r="H1798">
            <v>0</v>
          </cell>
        </row>
        <row r="1799">
          <cell r="H1799">
            <v>0</v>
          </cell>
        </row>
        <row r="1800">
          <cell r="H1800">
            <v>0</v>
          </cell>
        </row>
        <row r="1801">
          <cell r="H1801">
            <v>0</v>
          </cell>
        </row>
        <row r="1802">
          <cell r="H1802">
            <v>0</v>
          </cell>
        </row>
        <row r="1803">
          <cell r="H1803">
            <v>0</v>
          </cell>
        </row>
        <row r="1804">
          <cell r="H1804">
            <v>0</v>
          </cell>
        </row>
        <row r="1805">
          <cell r="H1805">
            <v>0</v>
          </cell>
        </row>
        <row r="1806">
          <cell r="H1806">
            <v>0</v>
          </cell>
        </row>
        <row r="1807">
          <cell r="H1807">
            <v>0</v>
          </cell>
        </row>
        <row r="1808">
          <cell r="H1808">
            <v>0</v>
          </cell>
        </row>
        <row r="1809">
          <cell r="H1809">
            <v>0</v>
          </cell>
        </row>
        <row r="1810">
          <cell r="H1810">
            <v>0</v>
          </cell>
        </row>
        <row r="1811">
          <cell r="H1811">
            <v>0</v>
          </cell>
        </row>
        <row r="1812">
          <cell r="H1812">
            <v>0</v>
          </cell>
        </row>
        <row r="1813">
          <cell r="H1813">
            <v>0</v>
          </cell>
        </row>
        <row r="1814">
          <cell r="H1814">
            <v>0</v>
          </cell>
        </row>
        <row r="1815">
          <cell r="H1815">
            <v>0</v>
          </cell>
        </row>
        <row r="1816">
          <cell r="H1816">
            <v>0</v>
          </cell>
        </row>
        <row r="1817">
          <cell r="H1817">
            <v>0</v>
          </cell>
        </row>
        <row r="1818">
          <cell r="H1818">
            <v>0</v>
          </cell>
        </row>
        <row r="1819">
          <cell r="H1819">
            <v>0</v>
          </cell>
        </row>
        <row r="1820">
          <cell r="H1820">
            <v>0</v>
          </cell>
        </row>
        <row r="1821">
          <cell r="H1821">
            <v>0</v>
          </cell>
        </row>
        <row r="1822">
          <cell r="H1822">
            <v>0</v>
          </cell>
        </row>
        <row r="1823">
          <cell r="H1823">
            <v>0</v>
          </cell>
        </row>
        <row r="1824">
          <cell r="H1824">
            <v>0</v>
          </cell>
        </row>
        <row r="1825">
          <cell r="H1825">
            <v>0</v>
          </cell>
        </row>
        <row r="1826">
          <cell r="H1826">
            <v>0</v>
          </cell>
        </row>
        <row r="1827">
          <cell r="H1827">
            <v>0</v>
          </cell>
        </row>
        <row r="1828">
          <cell r="H1828">
            <v>0</v>
          </cell>
        </row>
        <row r="1829">
          <cell r="H1829">
            <v>0</v>
          </cell>
        </row>
        <row r="1830">
          <cell r="H1830">
            <v>0</v>
          </cell>
        </row>
        <row r="1831">
          <cell r="H1831">
            <v>0</v>
          </cell>
        </row>
        <row r="1832">
          <cell r="H1832">
            <v>0</v>
          </cell>
        </row>
        <row r="1833">
          <cell r="H1833">
            <v>0</v>
          </cell>
        </row>
        <row r="1834">
          <cell r="H1834">
            <v>0</v>
          </cell>
        </row>
        <row r="1835">
          <cell r="H1835">
            <v>0</v>
          </cell>
        </row>
        <row r="1836">
          <cell r="H1836">
            <v>0</v>
          </cell>
        </row>
        <row r="1837">
          <cell r="H1837">
            <v>0</v>
          </cell>
        </row>
        <row r="1838">
          <cell r="H1838">
            <v>0</v>
          </cell>
        </row>
        <row r="1839">
          <cell r="H1839">
            <v>0</v>
          </cell>
        </row>
        <row r="1840">
          <cell r="H1840">
            <v>0</v>
          </cell>
        </row>
        <row r="1841">
          <cell r="H1841">
            <v>0</v>
          </cell>
        </row>
        <row r="1842">
          <cell r="H1842">
            <v>0</v>
          </cell>
        </row>
        <row r="1843">
          <cell r="H1843">
            <v>0</v>
          </cell>
        </row>
        <row r="1844">
          <cell r="H1844">
            <v>0</v>
          </cell>
        </row>
        <row r="1845">
          <cell r="H1845">
            <v>0</v>
          </cell>
        </row>
        <row r="1846">
          <cell r="H1846">
            <v>0</v>
          </cell>
        </row>
        <row r="1847">
          <cell r="H1847">
            <v>0</v>
          </cell>
        </row>
        <row r="1848">
          <cell r="H1848">
            <v>0</v>
          </cell>
        </row>
        <row r="1849">
          <cell r="H1849">
            <v>0</v>
          </cell>
        </row>
        <row r="1850">
          <cell r="H1850">
            <v>0</v>
          </cell>
        </row>
        <row r="1851">
          <cell r="H1851">
            <v>0</v>
          </cell>
        </row>
        <row r="1852">
          <cell r="H1852">
            <v>0</v>
          </cell>
        </row>
        <row r="1853">
          <cell r="H1853">
            <v>0</v>
          </cell>
        </row>
        <row r="1854">
          <cell r="H1854">
            <v>0</v>
          </cell>
        </row>
        <row r="1855">
          <cell r="H1855">
            <v>0</v>
          </cell>
        </row>
        <row r="1856">
          <cell r="H1856">
            <v>0</v>
          </cell>
        </row>
        <row r="1857">
          <cell r="H1857">
            <v>0</v>
          </cell>
        </row>
        <row r="1858">
          <cell r="H1858">
            <v>0</v>
          </cell>
        </row>
        <row r="1859">
          <cell r="H1859">
            <v>0</v>
          </cell>
        </row>
        <row r="1860">
          <cell r="H1860">
            <v>0</v>
          </cell>
        </row>
        <row r="1861">
          <cell r="H1861">
            <v>0</v>
          </cell>
        </row>
        <row r="1862">
          <cell r="H1862">
            <v>0</v>
          </cell>
        </row>
        <row r="1863">
          <cell r="H1863">
            <v>0</v>
          </cell>
        </row>
        <row r="1864">
          <cell r="H1864">
            <v>0</v>
          </cell>
        </row>
        <row r="1865">
          <cell r="H1865">
            <v>0</v>
          </cell>
        </row>
        <row r="1866">
          <cell r="H1866">
            <v>0</v>
          </cell>
        </row>
        <row r="1867">
          <cell r="H1867">
            <v>0</v>
          </cell>
        </row>
        <row r="1868">
          <cell r="H1868">
            <v>0</v>
          </cell>
        </row>
        <row r="1869">
          <cell r="H1869">
            <v>0</v>
          </cell>
        </row>
        <row r="1870">
          <cell r="H1870">
            <v>0</v>
          </cell>
        </row>
        <row r="1871">
          <cell r="H1871">
            <v>0</v>
          </cell>
        </row>
        <row r="1872">
          <cell r="H1872">
            <v>0</v>
          </cell>
        </row>
        <row r="1873">
          <cell r="H1873">
            <v>0</v>
          </cell>
        </row>
        <row r="1874">
          <cell r="H1874">
            <v>0</v>
          </cell>
        </row>
        <row r="1875">
          <cell r="H1875">
            <v>0</v>
          </cell>
        </row>
        <row r="1876">
          <cell r="H1876">
            <v>0</v>
          </cell>
        </row>
        <row r="1877">
          <cell r="H1877">
            <v>0</v>
          </cell>
        </row>
        <row r="1878">
          <cell r="H1878">
            <v>0</v>
          </cell>
        </row>
        <row r="1879">
          <cell r="H1879">
            <v>0</v>
          </cell>
        </row>
        <row r="1880">
          <cell r="H1880">
            <v>0</v>
          </cell>
        </row>
        <row r="1881">
          <cell r="H1881">
            <v>0</v>
          </cell>
        </row>
        <row r="1882">
          <cell r="H1882">
            <v>0</v>
          </cell>
        </row>
        <row r="1883">
          <cell r="H1883">
            <v>0</v>
          </cell>
        </row>
        <row r="1884">
          <cell r="H1884">
            <v>0</v>
          </cell>
        </row>
        <row r="1885">
          <cell r="H1885">
            <v>0</v>
          </cell>
        </row>
        <row r="1886">
          <cell r="H1886">
            <v>0</v>
          </cell>
        </row>
        <row r="1887">
          <cell r="H1887">
            <v>0</v>
          </cell>
        </row>
        <row r="1888">
          <cell r="H1888">
            <v>0</v>
          </cell>
        </row>
        <row r="1889">
          <cell r="H1889">
            <v>0</v>
          </cell>
        </row>
        <row r="1890">
          <cell r="H1890">
            <v>0</v>
          </cell>
        </row>
        <row r="1891">
          <cell r="H1891">
            <v>0</v>
          </cell>
        </row>
        <row r="1892">
          <cell r="H1892">
            <v>0</v>
          </cell>
        </row>
        <row r="1893">
          <cell r="H1893">
            <v>0</v>
          </cell>
        </row>
        <row r="1894">
          <cell r="H1894">
            <v>0</v>
          </cell>
        </row>
        <row r="1895">
          <cell r="H1895">
            <v>0</v>
          </cell>
        </row>
        <row r="1896">
          <cell r="H1896">
            <v>0</v>
          </cell>
        </row>
        <row r="1897">
          <cell r="H1897">
            <v>0</v>
          </cell>
        </row>
        <row r="1898">
          <cell r="H1898">
            <v>0</v>
          </cell>
        </row>
        <row r="1899">
          <cell r="H1899">
            <v>0</v>
          </cell>
        </row>
        <row r="1900">
          <cell r="H1900">
            <v>0</v>
          </cell>
        </row>
        <row r="1901">
          <cell r="H1901">
            <v>0</v>
          </cell>
        </row>
        <row r="1902">
          <cell r="H1902">
            <v>0</v>
          </cell>
        </row>
        <row r="1903">
          <cell r="H1903">
            <v>0</v>
          </cell>
        </row>
        <row r="1904">
          <cell r="H1904">
            <v>0</v>
          </cell>
        </row>
        <row r="1905">
          <cell r="H1905">
            <v>0</v>
          </cell>
        </row>
        <row r="1906">
          <cell r="H1906">
            <v>0</v>
          </cell>
        </row>
        <row r="1907">
          <cell r="H1907">
            <v>0</v>
          </cell>
        </row>
        <row r="1908">
          <cell r="H1908">
            <v>0</v>
          </cell>
        </row>
        <row r="1909">
          <cell r="H1909">
            <v>0</v>
          </cell>
        </row>
        <row r="1910">
          <cell r="H1910">
            <v>0</v>
          </cell>
        </row>
        <row r="1911">
          <cell r="H1911">
            <v>0</v>
          </cell>
        </row>
        <row r="1912">
          <cell r="H1912">
            <v>0</v>
          </cell>
        </row>
        <row r="1913">
          <cell r="H1913">
            <v>0</v>
          </cell>
        </row>
        <row r="1914">
          <cell r="H1914">
            <v>0</v>
          </cell>
        </row>
        <row r="1915">
          <cell r="H1915">
            <v>0</v>
          </cell>
        </row>
        <row r="1916">
          <cell r="H1916">
            <v>0</v>
          </cell>
        </row>
        <row r="1917">
          <cell r="H1917">
            <v>0</v>
          </cell>
        </row>
        <row r="1918">
          <cell r="H1918">
            <v>0</v>
          </cell>
        </row>
        <row r="1919">
          <cell r="H1919">
            <v>0</v>
          </cell>
        </row>
        <row r="1920">
          <cell r="H1920">
            <v>0</v>
          </cell>
        </row>
        <row r="1921">
          <cell r="H1921">
            <v>0</v>
          </cell>
        </row>
        <row r="1922">
          <cell r="H1922">
            <v>0</v>
          </cell>
        </row>
        <row r="1923">
          <cell r="H1923">
            <v>0</v>
          </cell>
        </row>
        <row r="1924">
          <cell r="H1924">
            <v>0</v>
          </cell>
        </row>
        <row r="1925">
          <cell r="H1925">
            <v>0</v>
          </cell>
        </row>
        <row r="1926">
          <cell r="H1926">
            <v>0</v>
          </cell>
        </row>
        <row r="1927">
          <cell r="H1927">
            <v>0</v>
          </cell>
        </row>
        <row r="1928">
          <cell r="H1928">
            <v>0</v>
          </cell>
        </row>
        <row r="1929">
          <cell r="H1929">
            <v>0</v>
          </cell>
        </row>
        <row r="1930">
          <cell r="H1930">
            <v>0</v>
          </cell>
        </row>
        <row r="1931">
          <cell r="H1931">
            <v>0</v>
          </cell>
        </row>
        <row r="1932">
          <cell r="H1932">
            <v>0</v>
          </cell>
        </row>
        <row r="1933">
          <cell r="H1933">
            <v>0</v>
          </cell>
        </row>
        <row r="1934">
          <cell r="H1934">
            <v>0</v>
          </cell>
        </row>
        <row r="1935">
          <cell r="H1935">
            <v>0</v>
          </cell>
        </row>
        <row r="1936">
          <cell r="H1936">
            <v>0</v>
          </cell>
        </row>
        <row r="1937">
          <cell r="H1937">
            <v>0</v>
          </cell>
        </row>
        <row r="1938">
          <cell r="H1938">
            <v>0</v>
          </cell>
        </row>
        <row r="1939">
          <cell r="H1939">
            <v>0</v>
          </cell>
        </row>
        <row r="1940">
          <cell r="H1940">
            <v>0</v>
          </cell>
        </row>
        <row r="1941">
          <cell r="H1941">
            <v>0</v>
          </cell>
        </row>
        <row r="1942">
          <cell r="H1942">
            <v>0</v>
          </cell>
        </row>
        <row r="1943">
          <cell r="H1943">
            <v>0</v>
          </cell>
        </row>
        <row r="1944">
          <cell r="H1944">
            <v>0</v>
          </cell>
        </row>
        <row r="1945">
          <cell r="H1945">
            <v>0</v>
          </cell>
        </row>
        <row r="1946">
          <cell r="H1946">
            <v>0</v>
          </cell>
        </row>
        <row r="1947">
          <cell r="H1947">
            <v>0</v>
          </cell>
        </row>
        <row r="1948">
          <cell r="H1948">
            <v>0</v>
          </cell>
        </row>
        <row r="1949">
          <cell r="H1949">
            <v>0</v>
          </cell>
        </row>
        <row r="1950">
          <cell r="H1950">
            <v>0</v>
          </cell>
        </row>
        <row r="1951">
          <cell r="H1951">
            <v>0</v>
          </cell>
        </row>
        <row r="1952">
          <cell r="H1952">
            <v>0</v>
          </cell>
        </row>
        <row r="1953">
          <cell r="H1953">
            <v>0</v>
          </cell>
        </row>
        <row r="1954">
          <cell r="H1954">
            <v>0</v>
          </cell>
        </row>
        <row r="1955">
          <cell r="H1955">
            <v>0</v>
          </cell>
        </row>
        <row r="1956">
          <cell r="H1956">
            <v>0</v>
          </cell>
        </row>
        <row r="1957">
          <cell r="H1957">
            <v>0</v>
          </cell>
        </row>
        <row r="1958">
          <cell r="H1958">
            <v>0</v>
          </cell>
        </row>
        <row r="1959">
          <cell r="H1959">
            <v>0</v>
          </cell>
        </row>
        <row r="1960">
          <cell r="H1960">
            <v>0</v>
          </cell>
        </row>
        <row r="1961">
          <cell r="H1961">
            <v>0</v>
          </cell>
        </row>
        <row r="1962">
          <cell r="H1962">
            <v>0</v>
          </cell>
        </row>
        <row r="1963">
          <cell r="H1963">
            <v>0</v>
          </cell>
        </row>
        <row r="1964">
          <cell r="H1964">
            <v>0</v>
          </cell>
        </row>
        <row r="1965">
          <cell r="H1965">
            <v>0</v>
          </cell>
        </row>
        <row r="1966">
          <cell r="H1966">
            <v>0</v>
          </cell>
        </row>
        <row r="1967">
          <cell r="H1967">
            <v>0</v>
          </cell>
        </row>
        <row r="1968">
          <cell r="H1968">
            <v>0</v>
          </cell>
        </row>
        <row r="1969">
          <cell r="H1969">
            <v>0</v>
          </cell>
        </row>
        <row r="1970">
          <cell r="H1970">
            <v>0</v>
          </cell>
        </row>
        <row r="1971">
          <cell r="H1971">
            <v>0</v>
          </cell>
        </row>
        <row r="1972">
          <cell r="H1972">
            <v>0</v>
          </cell>
        </row>
        <row r="1973">
          <cell r="H1973">
            <v>0</v>
          </cell>
        </row>
        <row r="1974">
          <cell r="H1974">
            <v>0</v>
          </cell>
        </row>
        <row r="1975">
          <cell r="H1975">
            <v>0</v>
          </cell>
        </row>
        <row r="1976">
          <cell r="H1976">
            <v>0</v>
          </cell>
        </row>
        <row r="1977">
          <cell r="H1977">
            <v>0</v>
          </cell>
        </row>
        <row r="1978">
          <cell r="H1978">
            <v>0</v>
          </cell>
        </row>
        <row r="1979">
          <cell r="H1979">
            <v>0</v>
          </cell>
        </row>
        <row r="1980">
          <cell r="H1980">
            <v>0</v>
          </cell>
        </row>
        <row r="1981">
          <cell r="H1981">
            <v>0</v>
          </cell>
        </row>
        <row r="1982">
          <cell r="H1982">
            <v>0</v>
          </cell>
        </row>
        <row r="1983">
          <cell r="H1983">
            <v>0</v>
          </cell>
        </row>
        <row r="1984">
          <cell r="H1984">
            <v>0</v>
          </cell>
        </row>
        <row r="1985">
          <cell r="H1985">
            <v>0</v>
          </cell>
        </row>
        <row r="1986">
          <cell r="H1986">
            <v>0</v>
          </cell>
        </row>
        <row r="1987">
          <cell r="H1987">
            <v>0</v>
          </cell>
        </row>
        <row r="1988">
          <cell r="H1988">
            <v>0</v>
          </cell>
        </row>
        <row r="1989">
          <cell r="H1989">
            <v>0</v>
          </cell>
        </row>
        <row r="1990">
          <cell r="H1990">
            <v>0</v>
          </cell>
        </row>
        <row r="1991">
          <cell r="H1991">
            <v>0</v>
          </cell>
        </row>
        <row r="1992">
          <cell r="H1992">
            <v>0</v>
          </cell>
        </row>
        <row r="1993">
          <cell r="H1993">
            <v>0</v>
          </cell>
        </row>
        <row r="1994">
          <cell r="H1994">
            <v>0</v>
          </cell>
        </row>
        <row r="1995">
          <cell r="H1995">
            <v>0</v>
          </cell>
        </row>
        <row r="1996">
          <cell r="H1996">
            <v>0</v>
          </cell>
        </row>
        <row r="1997">
          <cell r="H1997">
            <v>0</v>
          </cell>
        </row>
        <row r="1998">
          <cell r="H1998">
            <v>0</v>
          </cell>
        </row>
        <row r="1999">
          <cell r="H1999">
            <v>0</v>
          </cell>
        </row>
        <row r="2000">
          <cell r="H2000">
            <v>0</v>
          </cell>
        </row>
        <row r="2001">
          <cell r="H2001">
            <v>0</v>
          </cell>
        </row>
        <row r="2002">
          <cell r="H2002">
            <v>0</v>
          </cell>
        </row>
        <row r="2003">
          <cell r="H2003">
            <v>0</v>
          </cell>
        </row>
        <row r="2004">
          <cell r="H2004">
            <v>0</v>
          </cell>
        </row>
        <row r="2005">
          <cell r="H2005">
            <v>0</v>
          </cell>
        </row>
        <row r="2006">
          <cell r="H2006">
            <v>0</v>
          </cell>
        </row>
        <row r="2007">
          <cell r="H2007">
            <v>0</v>
          </cell>
        </row>
        <row r="2008">
          <cell r="H2008">
            <v>0</v>
          </cell>
        </row>
        <row r="2009">
          <cell r="H2009">
            <v>0</v>
          </cell>
        </row>
        <row r="2010">
          <cell r="H2010">
            <v>0</v>
          </cell>
        </row>
        <row r="2011">
          <cell r="H2011">
            <v>0</v>
          </cell>
        </row>
        <row r="2012">
          <cell r="H2012">
            <v>0</v>
          </cell>
        </row>
        <row r="2013">
          <cell r="H2013">
            <v>0</v>
          </cell>
        </row>
        <row r="2014">
          <cell r="H2014">
            <v>0</v>
          </cell>
        </row>
        <row r="2015">
          <cell r="H2015">
            <v>0</v>
          </cell>
        </row>
        <row r="2016">
          <cell r="H2016">
            <v>0</v>
          </cell>
        </row>
        <row r="2017">
          <cell r="H2017">
            <v>0</v>
          </cell>
        </row>
        <row r="2018">
          <cell r="H2018">
            <v>0</v>
          </cell>
        </row>
        <row r="2019">
          <cell r="H2019">
            <v>0</v>
          </cell>
        </row>
        <row r="2020">
          <cell r="H2020">
            <v>0</v>
          </cell>
        </row>
        <row r="2021">
          <cell r="H2021">
            <v>0</v>
          </cell>
        </row>
        <row r="2022">
          <cell r="H2022">
            <v>0</v>
          </cell>
        </row>
        <row r="2023">
          <cell r="H2023">
            <v>0</v>
          </cell>
        </row>
        <row r="2024">
          <cell r="H2024">
            <v>0</v>
          </cell>
        </row>
        <row r="2025">
          <cell r="H2025">
            <v>0</v>
          </cell>
        </row>
        <row r="2026">
          <cell r="H2026">
            <v>0</v>
          </cell>
        </row>
        <row r="2027">
          <cell r="H2027">
            <v>0</v>
          </cell>
        </row>
        <row r="2028">
          <cell r="H2028">
            <v>0</v>
          </cell>
        </row>
        <row r="2029">
          <cell r="H2029">
            <v>0</v>
          </cell>
        </row>
        <row r="2030">
          <cell r="H2030">
            <v>0</v>
          </cell>
        </row>
        <row r="2031">
          <cell r="H2031">
            <v>0</v>
          </cell>
        </row>
        <row r="2032">
          <cell r="H2032">
            <v>0</v>
          </cell>
        </row>
        <row r="2033">
          <cell r="H2033">
            <v>0</v>
          </cell>
        </row>
        <row r="2034">
          <cell r="H2034">
            <v>0</v>
          </cell>
        </row>
        <row r="2035">
          <cell r="H2035">
            <v>0</v>
          </cell>
        </row>
        <row r="2036">
          <cell r="H2036">
            <v>0</v>
          </cell>
        </row>
        <row r="2037">
          <cell r="H2037">
            <v>0</v>
          </cell>
        </row>
        <row r="2038">
          <cell r="H2038">
            <v>0</v>
          </cell>
        </row>
        <row r="2039">
          <cell r="H2039">
            <v>0</v>
          </cell>
        </row>
        <row r="2040">
          <cell r="H2040">
            <v>0</v>
          </cell>
        </row>
        <row r="2041">
          <cell r="H2041">
            <v>0</v>
          </cell>
        </row>
        <row r="2042">
          <cell r="H2042">
            <v>0</v>
          </cell>
        </row>
        <row r="2043">
          <cell r="H2043">
            <v>0</v>
          </cell>
        </row>
        <row r="2044">
          <cell r="H2044">
            <v>0</v>
          </cell>
        </row>
        <row r="2045">
          <cell r="H2045">
            <v>0</v>
          </cell>
        </row>
        <row r="2046">
          <cell r="H2046">
            <v>0</v>
          </cell>
        </row>
        <row r="2047">
          <cell r="H2047">
            <v>0</v>
          </cell>
        </row>
        <row r="2048">
          <cell r="H2048">
            <v>0</v>
          </cell>
        </row>
        <row r="2049">
          <cell r="H2049">
            <v>0</v>
          </cell>
        </row>
        <row r="2050">
          <cell r="H2050">
            <v>0</v>
          </cell>
        </row>
        <row r="2051">
          <cell r="H2051">
            <v>0</v>
          </cell>
        </row>
        <row r="2052">
          <cell r="H2052">
            <v>0</v>
          </cell>
        </row>
        <row r="2053">
          <cell r="H2053">
            <v>0</v>
          </cell>
        </row>
        <row r="2054">
          <cell r="H2054">
            <v>0</v>
          </cell>
        </row>
        <row r="2055">
          <cell r="H2055">
            <v>0</v>
          </cell>
        </row>
        <row r="2056">
          <cell r="H2056">
            <v>0</v>
          </cell>
        </row>
        <row r="2057">
          <cell r="H2057">
            <v>0</v>
          </cell>
        </row>
        <row r="2058">
          <cell r="H2058">
            <v>0</v>
          </cell>
        </row>
        <row r="2059">
          <cell r="H2059">
            <v>0</v>
          </cell>
        </row>
        <row r="2060">
          <cell r="H2060">
            <v>0</v>
          </cell>
        </row>
        <row r="2061">
          <cell r="H2061">
            <v>0</v>
          </cell>
        </row>
        <row r="2062">
          <cell r="H2062">
            <v>0</v>
          </cell>
        </row>
        <row r="2063">
          <cell r="H2063">
            <v>0</v>
          </cell>
        </row>
        <row r="2064">
          <cell r="H2064">
            <v>0</v>
          </cell>
        </row>
        <row r="2065">
          <cell r="H2065">
            <v>0</v>
          </cell>
        </row>
        <row r="2066">
          <cell r="H2066">
            <v>0</v>
          </cell>
        </row>
        <row r="2067">
          <cell r="H2067">
            <v>0</v>
          </cell>
        </row>
        <row r="2068">
          <cell r="H2068">
            <v>0</v>
          </cell>
        </row>
        <row r="2069">
          <cell r="H2069">
            <v>0</v>
          </cell>
        </row>
        <row r="2070">
          <cell r="H2070">
            <v>0</v>
          </cell>
        </row>
        <row r="2071">
          <cell r="H2071">
            <v>0</v>
          </cell>
        </row>
        <row r="2072">
          <cell r="H2072">
            <v>0</v>
          </cell>
        </row>
        <row r="2073">
          <cell r="H2073">
            <v>0</v>
          </cell>
        </row>
        <row r="2074">
          <cell r="H2074">
            <v>0</v>
          </cell>
        </row>
        <row r="2075">
          <cell r="H2075">
            <v>0</v>
          </cell>
        </row>
        <row r="2076">
          <cell r="H2076">
            <v>0</v>
          </cell>
        </row>
        <row r="2077">
          <cell r="H2077">
            <v>0</v>
          </cell>
        </row>
        <row r="2078">
          <cell r="H2078">
            <v>0</v>
          </cell>
        </row>
        <row r="2079">
          <cell r="H2079">
            <v>0</v>
          </cell>
        </row>
        <row r="2080">
          <cell r="H2080">
            <v>0</v>
          </cell>
        </row>
        <row r="2081">
          <cell r="H2081">
            <v>0</v>
          </cell>
        </row>
        <row r="2082">
          <cell r="H2082">
            <v>0</v>
          </cell>
        </row>
        <row r="2083">
          <cell r="H2083">
            <v>0</v>
          </cell>
        </row>
        <row r="2084">
          <cell r="H2084">
            <v>0</v>
          </cell>
        </row>
        <row r="2085">
          <cell r="H2085">
            <v>0</v>
          </cell>
        </row>
        <row r="2086">
          <cell r="H2086">
            <v>0</v>
          </cell>
        </row>
        <row r="2087">
          <cell r="H2087">
            <v>0</v>
          </cell>
        </row>
        <row r="2088">
          <cell r="H2088">
            <v>0</v>
          </cell>
        </row>
        <row r="2089">
          <cell r="H2089">
            <v>0</v>
          </cell>
        </row>
        <row r="2090">
          <cell r="H2090">
            <v>0</v>
          </cell>
        </row>
        <row r="2091">
          <cell r="H2091">
            <v>0</v>
          </cell>
        </row>
        <row r="2092">
          <cell r="H2092">
            <v>0</v>
          </cell>
        </row>
        <row r="2093">
          <cell r="H2093">
            <v>0</v>
          </cell>
        </row>
        <row r="2094">
          <cell r="H2094">
            <v>0</v>
          </cell>
        </row>
        <row r="2095">
          <cell r="H2095">
            <v>0</v>
          </cell>
        </row>
        <row r="2096">
          <cell r="H2096">
            <v>0</v>
          </cell>
        </row>
        <row r="2097">
          <cell r="H2097">
            <v>0</v>
          </cell>
        </row>
        <row r="2098">
          <cell r="H2098">
            <v>0</v>
          </cell>
        </row>
        <row r="2099">
          <cell r="H2099">
            <v>0</v>
          </cell>
        </row>
        <row r="2100">
          <cell r="H2100">
            <v>0</v>
          </cell>
        </row>
        <row r="2101">
          <cell r="H2101">
            <v>0</v>
          </cell>
        </row>
        <row r="2102">
          <cell r="H2102">
            <v>0</v>
          </cell>
        </row>
        <row r="2103">
          <cell r="H2103">
            <v>0</v>
          </cell>
        </row>
        <row r="2104">
          <cell r="H2104">
            <v>0</v>
          </cell>
        </row>
        <row r="2105">
          <cell r="H2105">
            <v>0</v>
          </cell>
        </row>
        <row r="2106">
          <cell r="H2106">
            <v>0</v>
          </cell>
        </row>
        <row r="2107">
          <cell r="H2107">
            <v>0</v>
          </cell>
        </row>
        <row r="2108">
          <cell r="H2108">
            <v>0</v>
          </cell>
        </row>
        <row r="2109">
          <cell r="H2109">
            <v>0</v>
          </cell>
        </row>
        <row r="2110">
          <cell r="H2110">
            <v>0</v>
          </cell>
        </row>
        <row r="2111">
          <cell r="H2111">
            <v>0</v>
          </cell>
        </row>
        <row r="2112">
          <cell r="H2112">
            <v>0</v>
          </cell>
        </row>
        <row r="2113">
          <cell r="H2113">
            <v>0</v>
          </cell>
        </row>
        <row r="2114">
          <cell r="H2114">
            <v>0</v>
          </cell>
        </row>
        <row r="2115">
          <cell r="H2115">
            <v>0</v>
          </cell>
        </row>
        <row r="2116">
          <cell r="H2116">
            <v>0</v>
          </cell>
        </row>
        <row r="2117">
          <cell r="H2117">
            <v>0</v>
          </cell>
        </row>
        <row r="2118">
          <cell r="H2118">
            <v>0</v>
          </cell>
        </row>
        <row r="2119">
          <cell r="H2119">
            <v>0</v>
          </cell>
        </row>
        <row r="2120">
          <cell r="H2120">
            <v>0</v>
          </cell>
        </row>
        <row r="2121">
          <cell r="H2121">
            <v>0</v>
          </cell>
        </row>
        <row r="2122">
          <cell r="H2122">
            <v>0</v>
          </cell>
        </row>
        <row r="2123">
          <cell r="H2123">
            <v>0</v>
          </cell>
        </row>
        <row r="2124">
          <cell r="H2124">
            <v>0</v>
          </cell>
        </row>
        <row r="2125">
          <cell r="H2125">
            <v>0</v>
          </cell>
        </row>
        <row r="2126">
          <cell r="H2126">
            <v>0</v>
          </cell>
        </row>
        <row r="2127">
          <cell r="H2127">
            <v>0</v>
          </cell>
        </row>
        <row r="2128">
          <cell r="H2128">
            <v>0</v>
          </cell>
        </row>
        <row r="2129">
          <cell r="H2129">
            <v>0</v>
          </cell>
        </row>
        <row r="2130">
          <cell r="H2130">
            <v>0</v>
          </cell>
        </row>
        <row r="2131">
          <cell r="H2131">
            <v>0</v>
          </cell>
        </row>
        <row r="2132">
          <cell r="H2132">
            <v>0</v>
          </cell>
        </row>
        <row r="2133">
          <cell r="H2133">
            <v>0</v>
          </cell>
        </row>
        <row r="2134">
          <cell r="H2134">
            <v>0</v>
          </cell>
        </row>
        <row r="2135">
          <cell r="H2135">
            <v>0</v>
          </cell>
        </row>
        <row r="2136">
          <cell r="H2136">
            <v>0</v>
          </cell>
        </row>
        <row r="2137">
          <cell r="H2137">
            <v>0</v>
          </cell>
        </row>
        <row r="2138">
          <cell r="H2138">
            <v>0</v>
          </cell>
        </row>
        <row r="2139">
          <cell r="H2139">
            <v>0</v>
          </cell>
        </row>
        <row r="2140">
          <cell r="H2140">
            <v>0</v>
          </cell>
        </row>
        <row r="2141">
          <cell r="H2141">
            <v>0</v>
          </cell>
        </row>
        <row r="2142">
          <cell r="H2142">
            <v>0</v>
          </cell>
        </row>
        <row r="2143">
          <cell r="H2143">
            <v>0</v>
          </cell>
        </row>
        <row r="2144">
          <cell r="H2144">
            <v>0</v>
          </cell>
        </row>
        <row r="2145">
          <cell r="H2145">
            <v>0</v>
          </cell>
        </row>
        <row r="2146">
          <cell r="H2146">
            <v>0</v>
          </cell>
        </row>
        <row r="2147">
          <cell r="H2147">
            <v>0</v>
          </cell>
        </row>
        <row r="2148">
          <cell r="H2148">
            <v>0</v>
          </cell>
        </row>
        <row r="2149">
          <cell r="H2149">
            <v>0</v>
          </cell>
        </row>
        <row r="2150">
          <cell r="H2150">
            <v>0</v>
          </cell>
        </row>
        <row r="2151">
          <cell r="H2151">
            <v>0</v>
          </cell>
        </row>
        <row r="2152">
          <cell r="H2152">
            <v>0</v>
          </cell>
        </row>
        <row r="2153">
          <cell r="H2153">
            <v>0</v>
          </cell>
        </row>
        <row r="2154">
          <cell r="H2154">
            <v>0</v>
          </cell>
        </row>
        <row r="2155">
          <cell r="H2155">
            <v>0</v>
          </cell>
        </row>
        <row r="2156">
          <cell r="H2156">
            <v>0</v>
          </cell>
        </row>
        <row r="2157">
          <cell r="H2157">
            <v>0</v>
          </cell>
        </row>
        <row r="2158">
          <cell r="H2158">
            <v>0</v>
          </cell>
        </row>
        <row r="2159">
          <cell r="H2159">
            <v>0</v>
          </cell>
        </row>
        <row r="2160">
          <cell r="H2160">
            <v>0</v>
          </cell>
        </row>
        <row r="2161">
          <cell r="H2161">
            <v>0</v>
          </cell>
        </row>
        <row r="2162">
          <cell r="H2162">
            <v>0</v>
          </cell>
        </row>
        <row r="2163">
          <cell r="H2163">
            <v>0</v>
          </cell>
        </row>
        <row r="2164">
          <cell r="H2164">
            <v>0</v>
          </cell>
        </row>
        <row r="2165">
          <cell r="H2165">
            <v>0</v>
          </cell>
        </row>
        <row r="2166">
          <cell r="H2166">
            <v>0</v>
          </cell>
        </row>
        <row r="2167">
          <cell r="H2167">
            <v>0</v>
          </cell>
        </row>
        <row r="2168">
          <cell r="H2168">
            <v>0</v>
          </cell>
        </row>
        <row r="2169">
          <cell r="H2169">
            <v>0</v>
          </cell>
        </row>
        <row r="2170">
          <cell r="H2170">
            <v>0</v>
          </cell>
        </row>
        <row r="2171">
          <cell r="H2171">
            <v>0</v>
          </cell>
        </row>
        <row r="2172">
          <cell r="H2172">
            <v>0</v>
          </cell>
        </row>
        <row r="2173">
          <cell r="H2173">
            <v>0</v>
          </cell>
        </row>
        <row r="2174">
          <cell r="H2174">
            <v>0</v>
          </cell>
        </row>
        <row r="2175">
          <cell r="H2175">
            <v>0</v>
          </cell>
        </row>
        <row r="2176">
          <cell r="H2176">
            <v>0</v>
          </cell>
        </row>
        <row r="2177">
          <cell r="H2177">
            <v>0</v>
          </cell>
        </row>
        <row r="2178">
          <cell r="H2178">
            <v>0</v>
          </cell>
        </row>
        <row r="2179">
          <cell r="H2179">
            <v>0</v>
          </cell>
        </row>
        <row r="2180">
          <cell r="H2180">
            <v>0</v>
          </cell>
        </row>
        <row r="2181">
          <cell r="H2181">
            <v>0</v>
          </cell>
        </row>
        <row r="2182">
          <cell r="H2182">
            <v>0</v>
          </cell>
        </row>
        <row r="2183">
          <cell r="H2183">
            <v>0</v>
          </cell>
        </row>
        <row r="2184">
          <cell r="H2184">
            <v>0</v>
          </cell>
        </row>
        <row r="2185">
          <cell r="H2185">
            <v>0</v>
          </cell>
        </row>
        <row r="2186">
          <cell r="H2186">
            <v>0</v>
          </cell>
        </row>
        <row r="2187">
          <cell r="H2187">
            <v>0</v>
          </cell>
        </row>
        <row r="2188">
          <cell r="H2188">
            <v>0</v>
          </cell>
        </row>
        <row r="2189">
          <cell r="H2189">
            <v>0</v>
          </cell>
        </row>
        <row r="2190">
          <cell r="H2190">
            <v>0</v>
          </cell>
        </row>
        <row r="2191">
          <cell r="H2191">
            <v>0</v>
          </cell>
        </row>
        <row r="2192">
          <cell r="H2192">
            <v>0</v>
          </cell>
        </row>
        <row r="2193">
          <cell r="H2193">
            <v>0</v>
          </cell>
        </row>
        <row r="2194">
          <cell r="H2194">
            <v>0</v>
          </cell>
        </row>
        <row r="2195">
          <cell r="H2195">
            <v>0</v>
          </cell>
        </row>
        <row r="2196">
          <cell r="H2196">
            <v>0</v>
          </cell>
        </row>
        <row r="2197">
          <cell r="H2197">
            <v>0</v>
          </cell>
        </row>
        <row r="2198">
          <cell r="H2198">
            <v>0</v>
          </cell>
        </row>
        <row r="2199">
          <cell r="H2199">
            <v>0</v>
          </cell>
        </row>
        <row r="2200">
          <cell r="H2200">
            <v>0</v>
          </cell>
        </row>
        <row r="2201">
          <cell r="H2201">
            <v>0</v>
          </cell>
        </row>
        <row r="2202">
          <cell r="H2202">
            <v>0</v>
          </cell>
        </row>
        <row r="2203">
          <cell r="H2203">
            <v>0</v>
          </cell>
        </row>
        <row r="2204">
          <cell r="H2204">
            <v>0</v>
          </cell>
        </row>
        <row r="2205">
          <cell r="H2205">
            <v>0</v>
          </cell>
        </row>
        <row r="2206">
          <cell r="H2206">
            <v>0</v>
          </cell>
        </row>
        <row r="2207">
          <cell r="H2207">
            <v>0</v>
          </cell>
        </row>
        <row r="2208">
          <cell r="H2208">
            <v>0</v>
          </cell>
        </row>
        <row r="2209">
          <cell r="H2209">
            <v>0</v>
          </cell>
        </row>
        <row r="2210">
          <cell r="H2210">
            <v>0</v>
          </cell>
        </row>
        <row r="2211">
          <cell r="H2211">
            <v>0</v>
          </cell>
        </row>
        <row r="2212">
          <cell r="H2212">
            <v>0</v>
          </cell>
        </row>
        <row r="2213">
          <cell r="H2213">
            <v>0</v>
          </cell>
        </row>
        <row r="2214">
          <cell r="H2214">
            <v>0</v>
          </cell>
        </row>
        <row r="2215">
          <cell r="H2215">
            <v>0</v>
          </cell>
        </row>
        <row r="2216">
          <cell r="H2216">
            <v>0</v>
          </cell>
        </row>
        <row r="2217">
          <cell r="H2217">
            <v>0</v>
          </cell>
        </row>
        <row r="2218">
          <cell r="H2218">
            <v>0</v>
          </cell>
        </row>
        <row r="2219">
          <cell r="H2219">
            <v>0</v>
          </cell>
        </row>
        <row r="2220">
          <cell r="H2220">
            <v>0</v>
          </cell>
        </row>
        <row r="2221">
          <cell r="H2221">
            <v>0</v>
          </cell>
        </row>
        <row r="2222">
          <cell r="H2222">
            <v>0</v>
          </cell>
        </row>
        <row r="2223">
          <cell r="H2223">
            <v>0</v>
          </cell>
        </row>
        <row r="2224">
          <cell r="H2224">
            <v>0</v>
          </cell>
        </row>
        <row r="2225">
          <cell r="H2225">
            <v>0</v>
          </cell>
        </row>
        <row r="2226">
          <cell r="H2226">
            <v>0</v>
          </cell>
        </row>
        <row r="2227">
          <cell r="H2227">
            <v>0</v>
          </cell>
        </row>
        <row r="2228">
          <cell r="H2228">
            <v>0</v>
          </cell>
        </row>
        <row r="2229">
          <cell r="H2229">
            <v>0</v>
          </cell>
        </row>
        <row r="2230">
          <cell r="H2230">
            <v>0</v>
          </cell>
        </row>
        <row r="2231">
          <cell r="H2231">
            <v>0</v>
          </cell>
        </row>
        <row r="2232">
          <cell r="H2232">
            <v>0</v>
          </cell>
        </row>
        <row r="2233">
          <cell r="H2233">
            <v>0</v>
          </cell>
        </row>
        <row r="2234">
          <cell r="H2234">
            <v>0</v>
          </cell>
        </row>
        <row r="2235">
          <cell r="H2235">
            <v>0</v>
          </cell>
        </row>
        <row r="2236">
          <cell r="H2236">
            <v>0</v>
          </cell>
        </row>
        <row r="2237">
          <cell r="H2237">
            <v>0</v>
          </cell>
        </row>
        <row r="2238">
          <cell r="H2238">
            <v>0</v>
          </cell>
        </row>
        <row r="2239">
          <cell r="H2239">
            <v>0</v>
          </cell>
        </row>
        <row r="2240">
          <cell r="H2240">
            <v>0</v>
          </cell>
        </row>
        <row r="2241">
          <cell r="H2241">
            <v>0</v>
          </cell>
        </row>
        <row r="2242">
          <cell r="H2242">
            <v>0</v>
          </cell>
        </row>
        <row r="2243">
          <cell r="H2243">
            <v>0</v>
          </cell>
        </row>
        <row r="2244">
          <cell r="H2244">
            <v>0</v>
          </cell>
        </row>
        <row r="2245">
          <cell r="H2245">
            <v>0</v>
          </cell>
        </row>
        <row r="2246">
          <cell r="H2246">
            <v>0</v>
          </cell>
        </row>
        <row r="2247">
          <cell r="H2247">
            <v>0</v>
          </cell>
        </row>
        <row r="2248">
          <cell r="H2248">
            <v>0</v>
          </cell>
        </row>
        <row r="2249">
          <cell r="H2249">
            <v>0</v>
          </cell>
        </row>
        <row r="2250">
          <cell r="H2250">
            <v>0</v>
          </cell>
        </row>
        <row r="2251">
          <cell r="H2251">
            <v>0</v>
          </cell>
        </row>
        <row r="2252">
          <cell r="H2252">
            <v>0</v>
          </cell>
        </row>
        <row r="2253">
          <cell r="H2253">
            <v>0</v>
          </cell>
        </row>
        <row r="2254">
          <cell r="H2254">
            <v>0</v>
          </cell>
        </row>
        <row r="2255">
          <cell r="H2255">
            <v>0</v>
          </cell>
        </row>
        <row r="2256">
          <cell r="H2256">
            <v>0</v>
          </cell>
        </row>
        <row r="2257">
          <cell r="H2257">
            <v>0</v>
          </cell>
        </row>
        <row r="2258">
          <cell r="H2258">
            <v>0</v>
          </cell>
        </row>
        <row r="2259">
          <cell r="H2259">
            <v>0</v>
          </cell>
        </row>
        <row r="2260">
          <cell r="H2260">
            <v>0</v>
          </cell>
        </row>
        <row r="2261">
          <cell r="H2261">
            <v>0</v>
          </cell>
        </row>
        <row r="2262">
          <cell r="H2262">
            <v>0</v>
          </cell>
        </row>
        <row r="2263">
          <cell r="H2263">
            <v>0</v>
          </cell>
        </row>
        <row r="2264">
          <cell r="H2264">
            <v>0</v>
          </cell>
        </row>
        <row r="2265">
          <cell r="H2265">
            <v>0</v>
          </cell>
        </row>
        <row r="2266">
          <cell r="H2266">
            <v>0</v>
          </cell>
        </row>
        <row r="2267">
          <cell r="H2267">
            <v>0</v>
          </cell>
        </row>
        <row r="2268">
          <cell r="H2268">
            <v>0</v>
          </cell>
        </row>
        <row r="2269">
          <cell r="H2269">
            <v>0</v>
          </cell>
        </row>
        <row r="2270">
          <cell r="H2270">
            <v>0</v>
          </cell>
        </row>
        <row r="2271">
          <cell r="H2271">
            <v>0</v>
          </cell>
        </row>
        <row r="2272">
          <cell r="H2272">
            <v>0</v>
          </cell>
        </row>
        <row r="2273">
          <cell r="H2273">
            <v>0</v>
          </cell>
        </row>
        <row r="2274">
          <cell r="H2274">
            <v>0</v>
          </cell>
        </row>
        <row r="2275">
          <cell r="H2275">
            <v>0</v>
          </cell>
        </row>
        <row r="2276">
          <cell r="H2276">
            <v>0</v>
          </cell>
        </row>
        <row r="2277">
          <cell r="H2277">
            <v>0</v>
          </cell>
        </row>
        <row r="2278">
          <cell r="H2278">
            <v>0</v>
          </cell>
        </row>
        <row r="2279">
          <cell r="H2279">
            <v>0</v>
          </cell>
        </row>
        <row r="2280">
          <cell r="H2280">
            <v>0</v>
          </cell>
        </row>
        <row r="2281">
          <cell r="H2281">
            <v>0</v>
          </cell>
        </row>
        <row r="2282">
          <cell r="H2282">
            <v>0</v>
          </cell>
        </row>
        <row r="2283">
          <cell r="H2283">
            <v>0</v>
          </cell>
        </row>
        <row r="2284">
          <cell r="H2284">
            <v>0</v>
          </cell>
        </row>
        <row r="2285">
          <cell r="H2285">
            <v>0</v>
          </cell>
        </row>
        <row r="2286">
          <cell r="H2286">
            <v>0</v>
          </cell>
        </row>
        <row r="2287">
          <cell r="H2287">
            <v>0</v>
          </cell>
        </row>
        <row r="2288">
          <cell r="H2288">
            <v>0</v>
          </cell>
        </row>
        <row r="2289">
          <cell r="H2289">
            <v>0</v>
          </cell>
        </row>
        <row r="2290">
          <cell r="H2290">
            <v>0</v>
          </cell>
        </row>
        <row r="2291">
          <cell r="H2291">
            <v>0</v>
          </cell>
        </row>
        <row r="2292">
          <cell r="H2292">
            <v>0</v>
          </cell>
        </row>
        <row r="2293">
          <cell r="H2293">
            <v>0</v>
          </cell>
        </row>
        <row r="2294">
          <cell r="H2294">
            <v>0</v>
          </cell>
        </row>
        <row r="2295">
          <cell r="H2295">
            <v>0</v>
          </cell>
        </row>
        <row r="2296">
          <cell r="H2296">
            <v>0</v>
          </cell>
        </row>
        <row r="2297">
          <cell r="H2297">
            <v>0</v>
          </cell>
        </row>
        <row r="2298">
          <cell r="H2298">
            <v>0</v>
          </cell>
        </row>
        <row r="2299">
          <cell r="H2299">
            <v>0</v>
          </cell>
        </row>
        <row r="2300">
          <cell r="H2300">
            <v>0</v>
          </cell>
        </row>
        <row r="2301">
          <cell r="H2301">
            <v>0</v>
          </cell>
        </row>
        <row r="2302">
          <cell r="H2302">
            <v>0</v>
          </cell>
        </row>
        <row r="2303">
          <cell r="H2303">
            <v>0</v>
          </cell>
        </row>
        <row r="2304">
          <cell r="H2304">
            <v>0</v>
          </cell>
        </row>
        <row r="2305">
          <cell r="H2305">
            <v>0</v>
          </cell>
        </row>
        <row r="2306">
          <cell r="H2306">
            <v>0</v>
          </cell>
        </row>
        <row r="2307">
          <cell r="H2307">
            <v>0</v>
          </cell>
        </row>
        <row r="2308">
          <cell r="H2308">
            <v>0</v>
          </cell>
        </row>
        <row r="2309">
          <cell r="H2309">
            <v>0</v>
          </cell>
        </row>
        <row r="2310">
          <cell r="H2310">
            <v>0</v>
          </cell>
        </row>
        <row r="2311">
          <cell r="H2311">
            <v>0</v>
          </cell>
        </row>
        <row r="2312">
          <cell r="H2312">
            <v>0</v>
          </cell>
        </row>
        <row r="2313">
          <cell r="H2313">
            <v>0</v>
          </cell>
        </row>
        <row r="2314">
          <cell r="H2314">
            <v>0</v>
          </cell>
        </row>
        <row r="2315">
          <cell r="H2315">
            <v>0</v>
          </cell>
        </row>
        <row r="2316">
          <cell r="H2316">
            <v>0</v>
          </cell>
        </row>
        <row r="2317">
          <cell r="H2317">
            <v>0</v>
          </cell>
        </row>
        <row r="2318">
          <cell r="H2318">
            <v>0</v>
          </cell>
        </row>
        <row r="2319">
          <cell r="H2319">
            <v>0</v>
          </cell>
        </row>
        <row r="2320">
          <cell r="H2320">
            <v>0</v>
          </cell>
        </row>
        <row r="2321">
          <cell r="H2321">
            <v>0</v>
          </cell>
        </row>
        <row r="2322">
          <cell r="H2322">
            <v>0</v>
          </cell>
        </row>
        <row r="2323">
          <cell r="H2323">
            <v>0</v>
          </cell>
        </row>
        <row r="2324">
          <cell r="H2324">
            <v>0</v>
          </cell>
        </row>
        <row r="2325">
          <cell r="H2325">
            <v>0</v>
          </cell>
        </row>
        <row r="2326">
          <cell r="H2326">
            <v>0</v>
          </cell>
        </row>
        <row r="2327">
          <cell r="H2327">
            <v>0</v>
          </cell>
        </row>
        <row r="2328">
          <cell r="H2328">
            <v>0</v>
          </cell>
        </row>
        <row r="2329">
          <cell r="H2329">
            <v>0</v>
          </cell>
        </row>
        <row r="2330">
          <cell r="H2330">
            <v>0</v>
          </cell>
        </row>
        <row r="2331">
          <cell r="H2331">
            <v>0</v>
          </cell>
        </row>
        <row r="2332">
          <cell r="H2332">
            <v>0</v>
          </cell>
        </row>
        <row r="2333">
          <cell r="H2333">
            <v>0</v>
          </cell>
        </row>
        <row r="2334">
          <cell r="H2334">
            <v>0</v>
          </cell>
        </row>
        <row r="2335">
          <cell r="H2335">
            <v>0</v>
          </cell>
        </row>
        <row r="2336">
          <cell r="H2336">
            <v>0</v>
          </cell>
        </row>
        <row r="2337">
          <cell r="H2337">
            <v>0</v>
          </cell>
        </row>
        <row r="2338">
          <cell r="H2338">
            <v>0</v>
          </cell>
        </row>
        <row r="2339">
          <cell r="H2339">
            <v>0</v>
          </cell>
        </row>
        <row r="2340">
          <cell r="H2340">
            <v>0</v>
          </cell>
        </row>
        <row r="2341">
          <cell r="H2341">
            <v>0</v>
          </cell>
        </row>
        <row r="2342">
          <cell r="H2342">
            <v>0</v>
          </cell>
        </row>
        <row r="2343">
          <cell r="H2343">
            <v>0</v>
          </cell>
        </row>
        <row r="2344">
          <cell r="H2344">
            <v>0</v>
          </cell>
        </row>
        <row r="2345">
          <cell r="H2345">
            <v>0</v>
          </cell>
        </row>
        <row r="2346">
          <cell r="H2346">
            <v>0</v>
          </cell>
        </row>
        <row r="2347">
          <cell r="H2347">
            <v>0</v>
          </cell>
        </row>
        <row r="2348">
          <cell r="H2348">
            <v>0</v>
          </cell>
        </row>
        <row r="2349">
          <cell r="H2349">
            <v>0</v>
          </cell>
        </row>
        <row r="2350">
          <cell r="H2350">
            <v>0</v>
          </cell>
        </row>
        <row r="2351">
          <cell r="H2351">
            <v>0</v>
          </cell>
        </row>
        <row r="2352">
          <cell r="H2352">
            <v>0</v>
          </cell>
        </row>
        <row r="2353">
          <cell r="H2353">
            <v>0</v>
          </cell>
        </row>
        <row r="2354">
          <cell r="H2354">
            <v>0</v>
          </cell>
        </row>
        <row r="2355">
          <cell r="H2355">
            <v>0</v>
          </cell>
        </row>
        <row r="2356">
          <cell r="H2356">
            <v>0</v>
          </cell>
        </row>
        <row r="2357">
          <cell r="H2357">
            <v>0</v>
          </cell>
        </row>
        <row r="2358">
          <cell r="H2358">
            <v>0</v>
          </cell>
        </row>
        <row r="2359">
          <cell r="H2359">
            <v>0</v>
          </cell>
        </row>
        <row r="2360">
          <cell r="H2360">
            <v>0</v>
          </cell>
        </row>
        <row r="2361">
          <cell r="H2361">
            <v>0</v>
          </cell>
        </row>
        <row r="2362">
          <cell r="H2362">
            <v>0</v>
          </cell>
        </row>
        <row r="2363">
          <cell r="H2363">
            <v>0</v>
          </cell>
        </row>
        <row r="2364">
          <cell r="H2364">
            <v>0</v>
          </cell>
        </row>
        <row r="2365">
          <cell r="H2365">
            <v>0</v>
          </cell>
        </row>
        <row r="2366">
          <cell r="H2366">
            <v>0</v>
          </cell>
        </row>
        <row r="2367">
          <cell r="H2367">
            <v>0</v>
          </cell>
        </row>
        <row r="2368">
          <cell r="H2368">
            <v>0</v>
          </cell>
        </row>
        <row r="2369">
          <cell r="H2369">
            <v>0</v>
          </cell>
        </row>
        <row r="2370">
          <cell r="H2370">
            <v>0</v>
          </cell>
        </row>
        <row r="2371">
          <cell r="H2371">
            <v>0</v>
          </cell>
        </row>
        <row r="2372">
          <cell r="H2372">
            <v>0</v>
          </cell>
        </row>
        <row r="2373">
          <cell r="H2373">
            <v>0</v>
          </cell>
        </row>
        <row r="2374">
          <cell r="H2374">
            <v>0</v>
          </cell>
        </row>
        <row r="2375">
          <cell r="H2375">
            <v>0</v>
          </cell>
        </row>
        <row r="2376">
          <cell r="H2376">
            <v>0</v>
          </cell>
        </row>
        <row r="2377">
          <cell r="H2377">
            <v>0</v>
          </cell>
        </row>
        <row r="2378">
          <cell r="H2378">
            <v>0</v>
          </cell>
        </row>
        <row r="2379">
          <cell r="H2379">
            <v>0</v>
          </cell>
        </row>
        <row r="2380">
          <cell r="H2380">
            <v>0</v>
          </cell>
        </row>
        <row r="2381">
          <cell r="H2381">
            <v>0</v>
          </cell>
        </row>
        <row r="2382">
          <cell r="H2382">
            <v>0</v>
          </cell>
        </row>
        <row r="2383">
          <cell r="H2383">
            <v>0</v>
          </cell>
        </row>
        <row r="2384">
          <cell r="H2384">
            <v>0</v>
          </cell>
        </row>
        <row r="2385">
          <cell r="H2385">
            <v>0</v>
          </cell>
        </row>
        <row r="2386">
          <cell r="H2386">
            <v>0</v>
          </cell>
        </row>
        <row r="2387">
          <cell r="H2387">
            <v>0</v>
          </cell>
        </row>
        <row r="2388">
          <cell r="H2388">
            <v>0</v>
          </cell>
        </row>
        <row r="2389">
          <cell r="H2389">
            <v>0</v>
          </cell>
        </row>
        <row r="2390">
          <cell r="H2390">
            <v>0</v>
          </cell>
        </row>
        <row r="2391">
          <cell r="H2391">
            <v>0</v>
          </cell>
        </row>
        <row r="2392">
          <cell r="H2392">
            <v>0</v>
          </cell>
        </row>
        <row r="2393">
          <cell r="H2393">
            <v>0</v>
          </cell>
        </row>
        <row r="2394">
          <cell r="H2394">
            <v>0</v>
          </cell>
        </row>
        <row r="2395">
          <cell r="H2395">
            <v>0</v>
          </cell>
        </row>
        <row r="2396">
          <cell r="H2396">
            <v>0</v>
          </cell>
        </row>
        <row r="2397">
          <cell r="H2397">
            <v>0</v>
          </cell>
        </row>
        <row r="2398">
          <cell r="H2398">
            <v>0</v>
          </cell>
        </row>
        <row r="2399">
          <cell r="H2399">
            <v>0</v>
          </cell>
        </row>
        <row r="2400">
          <cell r="H2400">
            <v>0</v>
          </cell>
        </row>
        <row r="2401">
          <cell r="H2401">
            <v>0</v>
          </cell>
        </row>
        <row r="2402">
          <cell r="H2402">
            <v>0</v>
          </cell>
        </row>
        <row r="2403">
          <cell r="H2403">
            <v>0</v>
          </cell>
        </row>
        <row r="2404">
          <cell r="H2404">
            <v>0</v>
          </cell>
        </row>
        <row r="2405">
          <cell r="H2405">
            <v>0</v>
          </cell>
        </row>
        <row r="2406">
          <cell r="H2406">
            <v>0</v>
          </cell>
        </row>
        <row r="2407">
          <cell r="H2407">
            <v>0</v>
          </cell>
        </row>
        <row r="2408">
          <cell r="H2408">
            <v>0</v>
          </cell>
        </row>
        <row r="2409">
          <cell r="H2409">
            <v>0</v>
          </cell>
        </row>
        <row r="2410">
          <cell r="H2410">
            <v>0</v>
          </cell>
        </row>
        <row r="2411">
          <cell r="H2411">
            <v>0</v>
          </cell>
        </row>
        <row r="2412">
          <cell r="H2412">
            <v>0</v>
          </cell>
        </row>
        <row r="2413">
          <cell r="H2413">
            <v>0</v>
          </cell>
        </row>
        <row r="2414">
          <cell r="H2414">
            <v>0</v>
          </cell>
        </row>
        <row r="2415">
          <cell r="H2415">
            <v>0</v>
          </cell>
        </row>
        <row r="2416">
          <cell r="H2416">
            <v>0</v>
          </cell>
        </row>
        <row r="2417">
          <cell r="H2417">
            <v>0</v>
          </cell>
        </row>
        <row r="2418">
          <cell r="H2418">
            <v>0</v>
          </cell>
        </row>
        <row r="2419">
          <cell r="H2419">
            <v>0</v>
          </cell>
        </row>
        <row r="2420">
          <cell r="H2420">
            <v>0</v>
          </cell>
        </row>
        <row r="2421">
          <cell r="H2421">
            <v>0</v>
          </cell>
        </row>
        <row r="2422">
          <cell r="H2422">
            <v>0</v>
          </cell>
        </row>
        <row r="2423">
          <cell r="H2423">
            <v>0</v>
          </cell>
        </row>
        <row r="2424">
          <cell r="H2424">
            <v>0</v>
          </cell>
        </row>
        <row r="2425">
          <cell r="H2425">
            <v>0</v>
          </cell>
        </row>
        <row r="2426">
          <cell r="H2426">
            <v>0</v>
          </cell>
        </row>
        <row r="2427">
          <cell r="H2427">
            <v>0</v>
          </cell>
        </row>
        <row r="2428">
          <cell r="H2428">
            <v>0</v>
          </cell>
        </row>
        <row r="2429">
          <cell r="H2429">
            <v>0</v>
          </cell>
        </row>
        <row r="2430">
          <cell r="H2430">
            <v>0</v>
          </cell>
        </row>
        <row r="2431">
          <cell r="H2431">
            <v>0</v>
          </cell>
        </row>
        <row r="2432">
          <cell r="H2432">
            <v>0</v>
          </cell>
        </row>
        <row r="2433">
          <cell r="H2433">
            <v>0</v>
          </cell>
        </row>
        <row r="2434">
          <cell r="H2434">
            <v>0</v>
          </cell>
        </row>
        <row r="2435">
          <cell r="H2435">
            <v>0</v>
          </cell>
        </row>
        <row r="2436">
          <cell r="H2436">
            <v>0</v>
          </cell>
        </row>
        <row r="2437">
          <cell r="H2437">
            <v>0</v>
          </cell>
        </row>
        <row r="2438">
          <cell r="H2438">
            <v>0</v>
          </cell>
        </row>
        <row r="2439">
          <cell r="H2439">
            <v>0</v>
          </cell>
        </row>
        <row r="2440">
          <cell r="H2440">
            <v>0</v>
          </cell>
        </row>
        <row r="2441">
          <cell r="H2441">
            <v>0</v>
          </cell>
        </row>
        <row r="2442">
          <cell r="H2442">
            <v>0</v>
          </cell>
        </row>
        <row r="2443">
          <cell r="H2443">
            <v>0</v>
          </cell>
        </row>
        <row r="2444">
          <cell r="H2444">
            <v>0</v>
          </cell>
        </row>
        <row r="2445">
          <cell r="H2445">
            <v>0</v>
          </cell>
        </row>
        <row r="2446">
          <cell r="H2446">
            <v>0</v>
          </cell>
        </row>
        <row r="2447">
          <cell r="H2447">
            <v>0</v>
          </cell>
        </row>
        <row r="2448">
          <cell r="H2448">
            <v>0</v>
          </cell>
        </row>
        <row r="2449">
          <cell r="H2449">
            <v>0</v>
          </cell>
        </row>
        <row r="2450">
          <cell r="H2450">
            <v>0</v>
          </cell>
        </row>
        <row r="2451">
          <cell r="H2451">
            <v>0</v>
          </cell>
        </row>
        <row r="2452">
          <cell r="H2452">
            <v>0</v>
          </cell>
        </row>
        <row r="2453">
          <cell r="H2453">
            <v>0</v>
          </cell>
        </row>
        <row r="2454">
          <cell r="H2454">
            <v>0</v>
          </cell>
        </row>
        <row r="2455">
          <cell r="H2455">
            <v>0</v>
          </cell>
        </row>
        <row r="2456">
          <cell r="H2456">
            <v>0</v>
          </cell>
        </row>
        <row r="2457">
          <cell r="H2457">
            <v>0</v>
          </cell>
        </row>
        <row r="2458">
          <cell r="H2458">
            <v>0</v>
          </cell>
        </row>
        <row r="2459">
          <cell r="H2459">
            <v>0</v>
          </cell>
        </row>
        <row r="2460">
          <cell r="H2460">
            <v>0</v>
          </cell>
        </row>
        <row r="2461">
          <cell r="H2461">
            <v>0</v>
          </cell>
        </row>
        <row r="2462">
          <cell r="H2462">
            <v>0</v>
          </cell>
        </row>
        <row r="2463">
          <cell r="H2463">
            <v>0</v>
          </cell>
        </row>
        <row r="2464">
          <cell r="H2464">
            <v>0</v>
          </cell>
        </row>
        <row r="2465">
          <cell r="H2465">
            <v>0</v>
          </cell>
        </row>
        <row r="2466">
          <cell r="H2466">
            <v>0</v>
          </cell>
        </row>
        <row r="2467">
          <cell r="H2467">
            <v>0</v>
          </cell>
        </row>
        <row r="2468">
          <cell r="H2468">
            <v>0</v>
          </cell>
        </row>
        <row r="2469">
          <cell r="H2469">
            <v>0</v>
          </cell>
        </row>
        <row r="2470">
          <cell r="H2470">
            <v>0</v>
          </cell>
        </row>
        <row r="2471">
          <cell r="H2471">
            <v>0</v>
          </cell>
        </row>
        <row r="2472">
          <cell r="H2472">
            <v>0</v>
          </cell>
        </row>
        <row r="2473">
          <cell r="H2473">
            <v>0</v>
          </cell>
        </row>
        <row r="2474">
          <cell r="H2474">
            <v>0</v>
          </cell>
        </row>
        <row r="2475">
          <cell r="H2475">
            <v>0</v>
          </cell>
        </row>
        <row r="2476">
          <cell r="H2476">
            <v>0</v>
          </cell>
        </row>
        <row r="2477">
          <cell r="H2477">
            <v>0</v>
          </cell>
        </row>
        <row r="2478">
          <cell r="H2478">
            <v>0</v>
          </cell>
        </row>
        <row r="2479">
          <cell r="H2479">
            <v>0</v>
          </cell>
        </row>
        <row r="2480">
          <cell r="H2480">
            <v>0</v>
          </cell>
        </row>
        <row r="2481">
          <cell r="H2481">
            <v>0</v>
          </cell>
        </row>
        <row r="2482">
          <cell r="H2482">
            <v>0</v>
          </cell>
        </row>
        <row r="2483">
          <cell r="H2483">
            <v>0</v>
          </cell>
        </row>
        <row r="2484">
          <cell r="H2484">
            <v>0</v>
          </cell>
        </row>
        <row r="2485">
          <cell r="H2485">
            <v>0</v>
          </cell>
        </row>
        <row r="2486">
          <cell r="H2486">
            <v>0</v>
          </cell>
        </row>
        <row r="2487">
          <cell r="H2487">
            <v>0</v>
          </cell>
        </row>
        <row r="2488">
          <cell r="H2488">
            <v>0</v>
          </cell>
        </row>
        <row r="2489">
          <cell r="H2489">
            <v>0</v>
          </cell>
        </row>
        <row r="2490">
          <cell r="H2490">
            <v>0</v>
          </cell>
        </row>
        <row r="2491">
          <cell r="H2491">
            <v>0</v>
          </cell>
        </row>
        <row r="2492">
          <cell r="H2492">
            <v>0</v>
          </cell>
        </row>
        <row r="2493">
          <cell r="H2493">
            <v>0</v>
          </cell>
        </row>
        <row r="2494">
          <cell r="H2494">
            <v>0</v>
          </cell>
        </row>
        <row r="2495">
          <cell r="H2495">
            <v>0</v>
          </cell>
        </row>
        <row r="2496">
          <cell r="H2496">
            <v>0</v>
          </cell>
        </row>
        <row r="2497">
          <cell r="H2497">
            <v>0</v>
          </cell>
        </row>
        <row r="2498">
          <cell r="H2498">
            <v>0</v>
          </cell>
        </row>
        <row r="2499">
          <cell r="H2499">
            <v>0</v>
          </cell>
        </row>
        <row r="2500">
          <cell r="H2500">
            <v>0</v>
          </cell>
        </row>
        <row r="2501">
          <cell r="H2501">
            <v>0</v>
          </cell>
        </row>
        <row r="2502">
          <cell r="H2502">
            <v>0</v>
          </cell>
        </row>
        <row r="2503">
          <cell r="H2503">
            <v>0</v>
          </cell>
        </row>
        <row r="2504">
          <cell r="H2504">
            <v>0</v>
          </cell>
        </row>
        <row r="2505">
          <cell r="H2505">
            <v>0</v>
          </cell>
        </row>
        <row r="2506">
          <cell r="H2506">
            <v>0</v>
          </cell>
        </row>
        <row r="2507">
          <cell r="H2507">
            <v>0</v>
          </cell>
        </row>
        <row r="2508">
          <cell r="H2508">
            <v>0</v>
          </cell>
        </row>
        <row r="2509">
          <cell r="H2509">
            <v>0</v>
          </cell>
        </row>
        <row r="2510">
          <cell r="H2510">
            <v>0</v>
          </cell>
        </row>
        <row r="2511">
          <cell r="H2511">
            <v>0</v>
          </cell>
        </row>
        <row r="2512">
          <cell r="H2512">
            <v>0</v>
          </cell>
        </row>
        <row r="2513">
          <cell r="H2513">
            <v>0</v>
          </cell>
        </row>
        <row r="2514">
          <cell r="H2514">
            <v>0</v>
          </cell>
        </row>
        <row r="2515">
          <cell r="H2515">
            <v>0</v>
          </cell>
        </row>
        <row r="2516">
          <cell r="H2516">
            <v>0</v>
          </cell>
        </row>
        <row r="2517">
          <cell r="H2517">
            <v>0</v>
          </cell>
        </row>
        <row r="2518">
          <cell r="H2518">
            <v>0</v>
          </cell>
        </row>
        <row r="2519">
          <cell r="H2519">
            <v>0</v>
          </cell>
        </row>
        <row r="2520">
          <cell r="H2520">
            <v>0</v>
          </cell>
        </row>
        <row r="2521">
          <cell r="H2521">
            <v>0</v>
          </cell>
        </row>
        <row r="2522">
          <cell r="H2522">
            <v>0</v>
          </cell>
        </row>
        <row r="2523">
          <cell r="H2523">
            <v>0</v>
          </cell>
        </row>
        <row r="2524">
          <cell r="H2524">
            <v>0</v>
          </cell>
        </row>
        <row r="2525">
          <cell r="H2525">
            <v>0</v>
          </cell>
        </row>
        <row r="2526">
          <cell r="H2526">
            <v>0</v>
          </cell>
        </row>
        <row r="2527">
          <cell r="H2527">
            <v>0</v>
          </cell>
        </row>
        <row r="2528">
          <cell r="H2528">
            <v>0</v>
          </cell>
        </row>
        <row r="2529">
          <cell r="H2529">
            <v>0</v>
          </cell>
        </row>
        <row r="2530">
          <cell r="H2530">
            <v>0</v>
          </cell>
        </row>
        <row r="2531">
          <cell r="H2531">
            <v>0</v>
          </cell>
        </row>
        <row r="2532">
          <cell r="H2532">
            <v>0</v>
          </cell>
        </row>
        <row r="2533">
          <cell r="H2533">
            <v>0</v>
          </cell>
        </row>
        <row r="2534">
          <cell r="H2534">
            <v>0</v>
          </cell>
        </row>
        <row r="2535">
          <cell r="H2535">
            <v>0</v>
          </cell>
        </row>
        <row r="2536">
          <cell r="H2536">
            <v>0</v>
          </cell>
        </row>
        <row r="2537">
          <cell r="H2537">
            <v>0</v>
          </cell>
        </row>
        <row r="2538">
          <cell r="H2538">
            <v>0</v>
          </cell>
        </row>
        <row r="2539">
          <cell r="H2539">
            <v>0</v>
          </cell>
        </row>
        <row r="2540">
          <cell r="H2540">
            <v>0</v>
          </cell>
        </row>
        <row r="2541">
          <cell r="H2541">
            <v>0</v>
          </cell>
        </row>
        <row r="2542">
          <cell r="H2542">
            <v>0</v>
          </cell>
        </row>
        <row r="2543">
          <cell r="H2543">
            <v>0</v>
          </cell>
        </row>
        <row r="2544">
          <cell r="H2544">
            <v>0</v>
          </cell>
        </row>
        <row r="2545">
          <cell r="H2545">
            <v>0</v>
          </cell>
        </row>
        <row r="2546">
          <cell r="H2546">
            <v>0</v>
          </cell>
        </row>
        <row r="2547">
          <cell r="H2547">
            <v>0</v>
          </cell>
        </row>
        <row r="2548">
          <cell r="H2548">
            <v>0</v>
          </cell>
        </row>
        <row r="2549">
          <cell r="H2549">
            <v>0</v>
          </cell>
        </row>
        <row r="2550">
          <cell r="H2550">
            <v>0</v>
          </cell>
        </row>
        <row r="2551">
          <cell r="H2551">
            <v>0</v>
          </cell>
        </row>
        <row r="2552">
          <cell r="H2552">
            <v>0</v>
          </cell>
        </row>
        <row r="2553">
          <cell r="H2553">
            <v>0</v>
          </cell>
        </row>
        <row r="2554">
          <cell r="H2554">
            <v>0</v>
          </cell>
        </row>
        <row r="2555">
          <cell r="H2555">
            <v>0</v>
          </cell>
        </row>
        <row r="2556">
          <cell r="H2556">
            <v>0</v>
          </cell>
        </row>
        <row r="2557">
          <cell r="H2557">
            <v>0</v>
          </cell>
        </row>
        <row r="2558">
          <cell r="H2558">
            <v>0</v>
          </cell>
        </row>
        <row r="2559">
          <cell r="H2559">
            <v>0</v>
          </cell>
        </row>
        <row r="2560">
          <cell r="H2560">
            <v>0</v>
          </cell>
        </row>
        <row r="2561">
          <cell r="H2561">
            <v>0</v>
          </cell>
        </row>
        <row r="2562">
          <cell r="H2562">
            <v>0</v>
          </cell>
        </row>
        <row r="2563">
          <cell r="H2563">
            <v>0</v>
          </cell>
        </row>
        <row r="2564">
          <cell r="H2564">
            <v>0</v>
          </cell>
        </row>
        <row r="2565">
          <cell r="H2565">
            <v>0</v>
          </cell>
        </row>
        <row r="2566">
          <cell r="H2566">
            <v>0</v>
          </cell>
        </row>
        <row r="2567">
          <cell r="H2567">
            <v>0</v>
          </cell>
        </row>
        <row r="2568">
          <cell r="H2568">
            <v>0</v>
          </cell>
        </row>
        <row r="2569">
          <cell r="H2569">
            <v>0</v>
          </cell>
        </row>
        <row r="2570">
          <cell r="H2570">
            <v>0</v>
          </cell>
        </row>
        <row r="2571">
          <cell r="H2571">
            <v>0</v>
          </cell>
        </row>
        <row r="2572">
          <cell r="H2572">
            <v>0</v>
          </cell>
        </row>
        <row r="2573">
          <cell r="H2573">
            <v>0</v>
          </cell>
        </row>
        <row r="2574">
          <cell r="H2574">
            <v>0</v>
          </cell>
        </row>
        <row r="2575">
          <cell r="H2575">
            <v>0</v>
          </cell>
        </row>
        <row r="2576">
          <cell r="H2576">
            <v>0</v>
          </cell>
        </row>
        <row r="2577">
          <cell r="H2577">
            <v>0</v>
          </cell>
        </row>
        <row r="2578">
          <cell r="H2578">
            <v>0</v>
          </cell>
        </row>
        <row r="2579">
          <cell r="H2579">
            <v>0</v>
          </cell>
        </row>
        <row r="2580">
          <cell r="H2580">
            <v>0</v>
          </cell>
        </row>
        <row r="2581">
          <cell r="H2581">
            <v>0</v>
          </cell>
        </row>
        <row r="2582">
          <cell r="H2582">
            <v>0</v>
          </cell>
        </row>
        <row r="2583">
          <cell r="H2583">
            <v>0</v>
          </cell>
        </row>
        <row r="2584">
          <cell r="H2584">
            <v>0</v>
          </cell>
        </row>
        <row r="2585">
          <cell r="H2585">
            <v>0</v>
          </cell>
        </row>
        <row r="2586">
          <cell r="H2586">
            <v>0</v>
          </cell>
        </row>
        <row r="2587">
          <cell r="H2587">
            <v>0</v>
          </cell>
        </row>
        <row r="2588">
          <cell r="H2588">
            <v>0</v>
          </cell>
        </row>
        <row r="2589">
          <cell r="H2589">
            <v>0</v>
          </cell>
        </row>
        <row r="2590">
          <cell r="H2590">
            <v>0</v>
          </cell>
        </row>
        <row r="2591">
          <cell r="H2591">
            <v>0</v>
          </cell>
        </row>
        <row r="2592">
          <cell r="H2592">
            <v>0</v>
          </cell>
        </row>
        <row r="2593">
          <cell r="H2593">
            <v>0</v>
          </cell>
        </row>
        <row r="2594">
          <cell r="H2594">
            <v>0</v>
          </cell>
        </row>
        <row r="2595">
          <cell r="H2595">
            <v>0</v>
          </cell>
        </row>
        <row r="2596">
          <cell r="H2596">
            <v>0</v>
          </cell>
        </row>
        <row r="2597">
          <cell r="H2597">
            <v>0</v>
          </cell>
        </row>
        <row r="2598">
          <cell r="H2598">
            <v>0</v>
          </cell>
        </row>
        <row r="2599">
          <cell r="H2599">
            <v>0</v>
          </cell>
        </row>
        <row r="2600">
          <cell r="H2600">
            <v>0</v>
          </cell>
        </row>
        <row r="2601">
          <cell r="H2601">
            <v>0</v>
          </cell>
        </row>
        <row r="2602">
          <cell r="H2602">
            <v>0</v>
          </cell>
        </row>
        <row r="2603">
          <cell r="H2603">
            <v>0</v>
          </cell>
        </row>
        <row r="2604">
          <cell r="H2604">
            <v>0</v>
          </cell>
        </row>
        <row r="2605">
          <cell r="H2605">
            <v>0</v>
          </cell>
        </row>
        <row r="2606">
          <cell r="H2606">
            <v>0</v>
          </cell>
        </row>
        <row r="2607">
          <cell r="H2607">
            <v>0</v>
          </cell>
        </row>
        <row r="2608">
          <cell r="H2608">
            <v>0</v>
          </cell>
        </row>
        <row r="2609">
          <cell r="H2609">
            <v>0</v>
          </cell>
        </row>
        <row r="2610">
          <cell r="H2610">
            <v>0</v>
          </cell>
        </row>
        <row r="2611">
          <cell r="H2611">
            <v>0</v>
          </cell>
        </row>
        <row r="2612">
          <cell r="H2612">
            <v>0</v>
          </cell>
        </row>
        <row r="2613">
          <cell r="H2613">
            <v>0</v>
          </cell>
        </row>
        <row r="2614">
          <cell r="H2614">
            <v>0</v>
          </cell>
        </row>
        <row r="2615">
          <cell r="H2615">
            <v>0</v>
          </cell>
        </row>
        <row r="2616">
          <cell r="H2616">
            <v>0</v>
          </cell>
        </row>
        <row r="2617">
          <cell r="H2617">
            <v>0</v>
          </cell>
        </row>
        <row r="2618">
          <cell r="H2618">
            <v>0</v>
          </cell>
        </row>
        <row r="2619">
          <cell r="H2619">
            <v>0</v>
          </cell>
        </row>
        <row r="2620">
          <cell r="H2620">
            <v>0</v>
          </cell>
        </row>
        <row r="2621">
          <cell r="H2621">
            <v>0</v>
          </cell>
        </row>
        <row r="2622">
          <cell r="H2622">
            <v>0</v>
          </cell>
        </row>
        <row r="2623">
          <cell r="H2623">
            <v>0</v>
          </cell>
        </row>
        <row r="2624">
          <cell r="H2624">
            <v>0</v>
          </cell>
        </row>
        <row r="2625">
          <cell r="H2625">
            <v>0</v>
          </cell>
        </row>
        <row r="2626">
          <cell r="H2626">
            <v>0</v>
          </cell>
        </row>
        <row r="2627">
          <cell r="H2627">
            <v>0</v>
          </cell>
        </row>
        <row r="2628">
          <cell r="H2628">
            <v>0</v>
          </cell>
        </row>
        <row r="2629">
          <cell r="H2629">
            <v>0</v>
          </cell>
        </row>
        <row r="2630">
          <cell r="H2630">
            <v>0</v>
          </cell>
        </row>
        <row r="2631">
          <cell r="H2631">
            <v>0</v>
          </cell>
        </row>
        <row r="2632">
          <cell r="H2632">
            <v>0</v>
          </cell>
        </row>
        <row r="2633">
          <cell r="H2633">
            <v>0</v>
          </cell>
        </row>
        <row r="2634">
          <cell r="H2634">
            <v>0</v>
          </cell>
        </row>
        <row r="2635">
          <cell r="H2635">
            <v>0</v>
          </cell>
        </row>
        <row r="2636">
          <cell r="H2636">
            <v>0</v>
          </cell>
        </row>
        <row r="2637">
          <cell r="H2637">
            <v>0</v>
          </cell>
        </row>
        <row r="2638">
          <cell r="H2638">
            <v>0</v>
          </cell>
        </row>
        <row r="2639">
          <cell r="H2639">
            <v>0</v>
          </cell>
        </row>
        <row r="2640">
          <cell r="H2640">
            <v>0</v>
          </cell>
        </row>
        <row r="2641">
          <cell r="H2641">
            <v>0</v>
          </cell>
        </row>
        <row r="2642">
          <cell r="H2642">
            <v>0</v>
          </cell>
        </row>
        <row r="2643">
          <cell r="H2643">
            <v>0</v>
          </cell>
        </row>
        <row r="2644">
          <cell r="H2644">
            <v>0</v>
          </cell>
        </row>
        <row r="2645">
          <cell r="H2645">
            <v>0</v>
          </cell>
        </row>
        <row r="2646">
          <cell r="H2646">
            <v>0</v>
          </cell>
        </row>
        <row r="2647">
          <cell r="H2647">
            <v>0</v>
          </cell>
        </row>
        <row r="2648">
          <cell r="H2648">
            <v>0</v>
          </cell>
        </row>
        <row r="2649">
          <cell r="H2649">
            <v>0</v>
          </cell>
        </row>
        <row r="2650">
          <cell r="H2650">
            <v>0</v>
          </cell>
        </row>
        <row r="2651">
          <cell r="H2651">
            <v>0</v>
          </cell>
        </row>
        <row r="2652">
          <cell r="H2652">
            <v>0</v>
          </cell>
        </row>
        <row r="2653">
          <cell r="H2653">
            <v>0</v>
          </cell>
        </row>
        <row r="2654">
          <cell r="H2654">
            <v>0</v>
          </cell>
        </row>
        <row r="2655">
          <cell r="H2655">
            <v>0</v>
          </cell>
        </row>
        <row r="2656">
          <cell r="H2656">
            <v>0</v>
          </cell>
        </row>
        <row r="2657">
          <cell r="H2657">
            <v>0</v>
          </cell>
        </row>
        <row r="2658">
          <cell r="H2658">
            <v>0</v>
          </cell>
        </row>
        <row r="2659">
          <cell r="H2659">
            <v>0</v>
          </cell>
        </row>
        <row r="2660">
          <cell r="H2660">
            <v>0</v>
          </cell>
        </row>
        <row r="2661">
          <cell r="H2661">
            <v>0</v>
          </cell>
        </row>
        <row r="2662">
          <cell r="H2662">
            <v>0</v>
          </cell>
        </row>
        <row r="2663">
          <cell r="H2663">
            <v>0</v>
          </cell>
        </row>
        <row r="2664">
          <cell r="H2664">
            <v>0</v>
          </cell>
        </row>
        <row r="2665">
          <cell r="H2665">
            <v>0</v>
          </cell>
        </row>
        <row r="2666">
          <cell r="H2666">
            <v>0</v>
          </cell>
        </row>
        <row r="2667">
          <cell r="H2667">
            <v>0</v>
          </cell>
        </row>
        <row r="2668">
          <cell r="H2668">
            <v>0</v>
          </cell>
        </row>
        <row r="2669">
          <cell r="H2669">
            <v>0</v>
          </cell>
        </row>
        <row r="2670">
          <cell r="H2670">
            <v>0</v>
          </cell>
        </row>
        <row r="2671">
          <cell r="H2671">
            <v>0</v>
          </cell>
        </row>
        <row r="2672">
          <cell r="H2672">
            <v>0</v>
          </cell>
        </row>
        <row r="2673">
          <cell r="H2673">
            <v>0</v>
          </cell>
        </row>
        <row r="2674">
          <cell r="H2674">
            <v>0</v>
          </cell>
        </row>
        <row r="2675">
          <cell r="H2675">
            <v>0</v>
          </cell>
        </row>
        <row r="2676">
          <cell r="H2676">
            <v>0</v>
          </cell>
        </row>
        <row r="2677">
          <cell r="H2677">
            <v>0</v>
          </cell>
        </row>
        <row r="2678">
          <cell r="H2678">
            <v>0</v>
          </cell>
        </row>
        <row r="2679">
          <cell r="H2679">
            <v>0</v>
          </cell>
        </row>
        <row r="2680">
          <cell r="H2680">
            <v>0</v>
          </cell>
        </row>
        <row r="2681">
          <cell r="H2681">
            <v>0</v>
          </cell>
        </row>
        <row r="2682">
          <cell r="H2682">
            <v>0</v>
          </cell>
        </row>
        <row r="2683">
          <cell r="H2683">
            <v>0</v>
          </cell>
        </row>
        <row r="2684">
          <cell r="H2684">
            <v>0</v>
          </cell>
        </row>
        <row r="2685">
          <cell r="H2685">
            <v>0</v>
          </cell>
        </row>
        <row r="2686">
          <cell r="H2686">
            <v>0</v>
          </cell>
        </row>
        <row r="2687">
          <cell r="H2687">
            <v>0</v>
          </cell>
        </row>
        <row r="2688">
          <cell r="H2688">
            <v>0</v>
          </cell>
        </row>
        <row r="2689">
          <cell r="H2689">
            <v>0</v>
          </cell>
        </row>
        <row r="2690">
          <cell r="H2690">
            <v>0</v>
          </cell>
        </row>
        <row r="2691">
          <cell r="H2691">
            <v>0</v>
          </cell>
        </row>
        <row r="2692">
          <cell r="H2692">
            <v>0</v>
          </cell>
        </row>
        <row r="2693">
          <cell r="H2693">
            <v>0</v>
          </cell>
        </row>
        <row r="2694">
          <cell r="H2694">
            <v>0</v>
          </cell>
        </row>
        <row r="2695">
          <cell r="H2695">
            <v>0</v>
          </cell>
        </row>
        <row r="2696">
          <cell r="H2696">
            <v>0</v>
          </cell>
        </row>
        <row r="2697">
          <cell r="H2697">
            <v>0</v>
          </cell>
        </row>
        <row r="2698">
          <cell r="H2698">
            <v>0</v>
          </cell>
        </row>
        <row r="2699">
          <cell r="H2699">
            <v>0</v>
          </cell>
        </row>
        <row r="2700">
          <cell r="H2700">
            <v>0</v>
          </cell>
        </row>
        <row r="2701">
          <cell r="H2701">
            <v>0</v>
          </cell>
        </row>
        <row r="2702">
          <cell r="H2702">
            <v>0</v>
          </cell>
        </row>
        <row r="2703">
          <cell r="H2703">
            <v>0</v>
          </cell>
        </row>
        <row r="2704">
          <cell r="H2704">
            <v>0</v>
          </cell>
        </row>
        <row r="2705">
          <cell r="H2705">
            <v>0</v>
          </cell>
        </row>
        <row r="2706">
          <cell r="H2706">
            <v>0</v>
          </cell>
        </row>
        <row r="2707">
          <cell r="H2707">
            <v>0</v>
          </cell>
        </row>
        <row r="2708">
          <cell r="H2708">
            <v>0</v>
          </cell>
        </row>
        <row r="2709">
          <cell r="H2709">
            <v>0</v>
          </cell>
        </row>
        <row r="2710">
          <cell r="H2710">
            <v>0</v>
          </cell>
        </row>
        <row r="2711">
          <cell r="H2711">
            <v>0</v>
          </cell>
        </row>
        <row r="2712">
          <cell r="H2712">
            <v>0</v>
          </cell>
        </row>
        <row r="2713">
          <cell r="H2713">
            <v>0</v>
          </cell>
        </row>
        <row r="2714">
          <cell r="H2714">
            <v>0</v>
          </cell>
        </row>
        <row r="2715">
          <cell r="H2715">
            <v>0</v>
          </cell>
        </row>
        <row r="2716">
          <cell r="H2716">
            <v>0</v>
          </cell>
        </row>
        <row r="2717">
          <cell r="H2717">
            <v>0</v>
          </cell>
        </row>
        <row r="2718">
          <cell r="H2718">
            <v>0</v>
          </cell>
        </row>
        <row r="2719">
          <cell r="H2719">
            <v>0</v>
          </cell>
        </row>
        <row r="2720">
          <cell r="H2720">
            <v>0</v>
          </cell>
        </row>
        <row r="2721">
          <cell r="H2721">
            <v>0</v>
          </cell>
        </row>
        <row r="2722">
          <cell r="H2722">
            <v>0</v>
          </cell>
        </row>
        <row r="2723">
          <cell r="H2723">
            <v>0</v>
          </cell>
        </row>
        <row r="2724">
          <cell r="H2724">
            <v>0</v>
          </cell>
        </row>
        <row r="2725">
          <cell r="H2725">
            <v>0</v>
          </cell>
        </row>
        <row r="2726">
          <cell r="H2726">
            <v>0</v>
          </cell>
        </row>
        <row r="2727">
          <cell r="H2727">
            <v>0</v>
          </cell>
        </row>
        <row r="2728">
          <cell r="H2728">
            <v>0</v>
          </cell>
        </row>
        <row r="2729">
          <cell r="H2729">
            <v>0</v>
          </cell>
        </row>
        <row r="2730">
          <cell r="H2730">
            <v>0</v>
          </cell>
        </row>
        <row r="2731">
          <cell r="H2731">
            <v>0</v>
          </cell>
        </row>
        <row r="2732">
          <cell r="H2732">
            <v>0</v>
          </cell>
        </row>
        <row r="2733">
          <cell r="H2733">
            <v>0</v>
          </cell>
        </row>
        <row r="2734">
          <cell r="H2734">
            <v>0</v>
          </cell>
        </row>
        <row r="2735">
          <cell r="H2735">
            <v>0</v>
          </cell>
        </row>
        <row r="2736">
          <cell r="H2736">
            <v>0</v>
          </cell>
        </row>
        <row r="2737">
          <cell r="H2737">
            <v>0</v>
          </cell>
        </row>
        <row r="2738">
          <cell r="H2738">
            <v>0</v>
          </cell>
        </row>
        <row r="2739">
          <cell r="H2739">
            <v>0</v>
          </cell>
        </row>
        <row r="2740">
          <cell r="H2740">
            <v>0</v>
          </cell>
        </row>
        <row r="2741">
          <cell r="H2741">
            <v>0</v>
          </cell>
        </row>
        <row r="2742">
          <cell r="H2742">
            <v>0</v>
          </cell>
        </row>
        <row r="2743">
          <cell r="H2743">
            <v>0</v>
          </cell>
        </row>
        <row r="2744">
          <cell r="H2744">
            <v>0</v>
          </cell>
        </row>
        <row r="2745">
          <cell r="H2745">
            <v>0</v>
          </cell>
        </row>
        <row r="2746">
          <cell r="H2746">
            <v>0</v>
          </cell>
        </row>
        <row r="2747">
          <cell r="H2747">
            <v>0</v>
          </cell>
        </row>
        <row r="2748">
          <cell r="H2748">
            <v>0</v>
          </cell>
        </row>
        <row r="2749">
          <cell r="H2749">
            <v>0</v>
          </cell>
        </row>
        <row r="2750">
          <cell r="H2750">
            <v>0</v>
          </cell>
        </row>
        <row r="2751">
          <cell r="H2751">
            <v>0</v>
          </cell>
        </row>
        <row r="2752">
          <cell r="H2752">
            <v>0</v>
          </cell>
        </row>
        <row r="2753">
          <cell r="H2753">
            <v>0</v>
          </cell>
        </row>
        <row r="2754">
          <cell r="H2754">
            <v>0</v>
          </cell>
        </row>
        <row r="2755">
          <cell r="H2755">
            <v>0</v>
          </cell>
        </row>
        <row r="2756">
          <cell r="H2756">
            <v>0</v>
          </cell>
        </row>
        <row r="2757">
          <cell r="H2757">
            <v>0</v>
          </cell>
        </row>
        <row r="2758">
          <cell r="H2758">
            <v>0</v>
          </cell>
        </row>
        <row r="2759">
          <cell r="H2759">
            <v>0</v>
          </cell>
        </row>
        <row r="2760">
          <cell r="H2760">
            <v>0</v>
          </cell>
        </row>
        <row r="2761">
          <cell r="H2761">
            <v>0</v>
          </cell>
        </row>
        <row r="2762">
          <cell r="H2762">
            <v>0</v>
          </cell>
        </row>
        <row r="2763">
          <cell r="H2763">
            <v>0</v>
          </cell>
        </row>
        <row r="2764">
          <cell r="H2764">
            <v>0</v>
          </cell>
        </row>
        <row r="2765">
          <cell r="H2765">
            <v>0</v>
          </cell>
        </row>
        <row r="2766">
          <cell r="H2766">
            <v>0</v>
          </cell>
        </row>
        <row r="2767">
          <cell r="H2767">
            <v>0</v>
          </cell>
        </row>
        <row r="2768">
          <cell r="H2768">
            <v>0</v>
          </cell>
        </row>
        <row r="2769">
          <cell r="H2769">
            <v>0</v>
          </cell>
        </row>
        <row r="2770">
          <cell r="H2770">
            <v>0</v>
          </cell>
        </row>
        <row r="2771">
          <cell r="H2771">
            <v>0</v>
          </cell>
        </row>
        <row r="2772">
          <cell r="H2772">
            <v>0</v>
          </cell>
        </row>
        <row r="2773">
          <cell r="H2773">
            <v>0</v>
          </cell>
        </row>
        <row r="2774">
          <cell r="H2774">
            <v>0</v>
          </cell>
        </row>
        <row r="2775">
          <cell r="H2775">
            <v>0</v>
          </cell>
        </row>
        <row r="2776">
          <cell r="H2776">
            <v>0</v>
          </cell>
        </row>
        <row r="2777">
          <cell r="H2777">
            <v>0</v>
          </cell>
        </row>
        <row r="2778">
          <cell r="H2778">
            <v>0</v>
          </cell>
        </row>
        <row r="2779">
          <cell r="H2779">
            <v>0</v>
          </cell>
        </row>
        <row r="2780">
          <cell r="H2780">
            <v>0</v>
          </cell>
        </row>
        <row r="2781">
          <cell r="H2781">
            <v>0</v>
          </cell>
        </row>
        <row r="2782">
          <cell r="H2782">
            <v>0</v>
          </cell>
        </row>
        <row r="2783">
          <cell r="H2783">
            <v>0</v>
          </cell>
        </row>
        <row r="2784">
          <cell r="H2784">
            <v>0</v>
          </cell>
        </row>
        <row r="2785">
          <cell r="H2785">
            <v>0</v>
          </cell>
        </row>
        <row r="2786">
          <cell r="H2786">
            <v>0</v>
          </cell>
        </row>
        <row r="2787">
          <cell r="H2787">
            <v>0</v>
          </cell>
        </row>
        <row r="2788">
          <cell r="H2788">
            <v>0</v>
          </cell>
        </row>
        <row r="2789">
          <cell r="H2789">
            <v>0</v>
          </cell>
        </row>
        <row r="2790">
          <cell r="H2790">
            <v>0</v>
          </cell>
        </row>
        <row r="2791">
          <cell r="H2791">
            <v>0</v>
          </cell>
        </row>
        <row r="2792">
          <cell r="H2792">
            <v>0</v>
          </cell>
        </row>
        <row r="2793">
          <cell r="H2793">
            <v>0</v>
          </cell>
        </row>
        <row r="2794">
          <cell r="H2794">
            <v>0</v>
          </cell>
        </row>
        <row r="2795">
          <cell r="H2795">
            <v>0</v>
          </cell>
        </row>
        <row r="2796">
          <cell r="H2796">
            <v>0</v>
          </cell>
        </row>
        <row r="2797">
          <cell r="H2797">
            <v>0</v>
          </cell>
        </row>
        <row r="2798">
          <cell r="H2798">
            <v>0</v>
          </cell>
        </row>
        <row r="2799">
          <cell r="H2799">
            <v>0</v>
          </cell>
        </row>
        <row r="2800">
          <cell r="H2800">
            <v>0</v>
          </cell>
        </row>
        <row r="2801">
          <cell r="H2801">
            <v>0</v>
          </cell>
        </row>
        <row r="2802">
          <cell r="H2802">
            <v>0</v>
          </cell>
        </row>
        <row r="2803">
          <cell r="H2803">
            <v>0</v>
          </cell>
        </row>
        <row r="2804">
          <cell r="H2804">
            <v>0</v>
          </cell>
        </row>
        <row r="2805">
          <cell r="H2805">
            <v>0</v>
          </cell>
        </row>
        <row r="2806">
          <cell r="H2806">
            <v>0</v>
          </cell>
        </row>
        <row r="2807">
          <cell r="H2807">
            <v>0</v>
          </cell>
        </row>
        <row r="2808">
          <cell r="H2808">
            <v>0</v>
          </cell>
        </row>
        <row r="2809">
          <cell r="H2809">
            <v>0</v>
          </cell>
        </row>
        <row r="2810">
          <cell r="H2810">
            <v>0</v>
          </cell>
        </row>
        <row r="2811">
          <cell r="H2811">
            <v>0</v>
          </cell>
        </row>
        <row r="2812">
          <cell r="H2812">
            <v>0</v>
          </cell>
        </row>
        <row r="2813">
          <cell r="H2813">
            <v>0</v>
          </cell>
        </row>
        <row r="2814">
          <cell r="H2814">
            <v>0</v>
          </cell>
        </row>
        <row r="2815">
          <cell r="H2815">
            <v>0</v>
          </cell>
        </row>
        <row r="2816">
          <cell r="H2816">
            <v>0</v>
          </cell>
        </row>
        <row r="2817">
          <cell r="H2817">
            <v>0</v>
          </cell>
        </row>
        <row r="2818">
          <cell r="H2818">
            <v>0</v>
          </cell>
        </row>
        <row r="2819">
          <cell r="H2819">
            <v>0</v>
          </cell>
        </row>
        <row r="2820">
          <cell r="H2820">
            <v>0</v>
          </cell>
        </row>
        <row r="2821">
          <cell r="H2821">
            <v>0</v>
          </cell>
        </row>
        <row r="2822">
          <cell r="H2822">
            <v>0</v>
          </cell>
        </row>
        <row r="2823">
          <cell r="H2823">
            <v>0</v>
          </cell>
        </row>
        <row r="2824">
          <cell r="H2824">
            <v>0</v>
          </cell>
        </row>
        <row r="2825">
          <cell r="H2825">
            <v>0</v>
          </cell>
        </row>
        <row r="2826">
          <cell r="H2826">
            <v>0</v>
          </cell>
        </row>
        <row r="2827">
          <cell r="H2827">
            <v>0</v>
          </cell>
        </row>
        <row r="2828">
          <cell r="H2828">
            <v>0</v>
          </cell>
        </row>
        <row r="2829">
          <cell r="H2829">
            <v>0</v>
          </cell>
        </row>
        <row r="2830">
          <cell r="H2830">
            <v>0</v>
          </cell>
        </row>
        <row r="2831">
          <cell r="H2831">
            <v>0</v>
          </cell>
        </row>
        <row r="2832">
          <cell r="H2832">
            <v>0</v>
          </cell>
        </row>
        <row r="2833">
          <cell r="H2833">
            <v>0</v>
          </cell>
        </row>
        <row r="2834">
          <cell r="H2834">
            <v>0</v>
          </cell>
        </row>
        <row r="2835">
          <cell r="H2835">
            <v>0</v>
          </cell>
        </row>
        <row r="2836">
          <cell r="H2836">
            <v>0</v>
          </cell>
        </row>
        <row r="2837">
          <cell r="H2837">
            <v>0</v>
          </cell>
        </row>
        <row r="2838">
          <cell r="H2838">
            <v>0</v>
          </cell>
        </row>
        <row r="2839">
          <cell r="H2839">
            <v>0</v>
          </cell>
        </row>
        <row r="2840">
          <cell r="H2840">
            <v>0</v>
          </cell>
        </row>
        <row r="2841">
          <cell r="H2841">
            <v>0</v>
          </cell>
        </row>
        <row r="2842">
          <cell r="H2842">
            <v>0</v>
          </cell>
        </row>
        <row r="2843">
          <cell r="H2843">
            <v>0</v>
          </cell>
        </row>
        <row r="2844">
          <cell r="H2844">
            <v>0</v>
          </cell>
        </row>
        <row r="2845">
          <cell r="H2845">
            <v>0</v>
          </cell>
        </row>
        <row r="2846">
          <cell r="H2846">
            <v>0</v>
          </cell>
        </row>
        <row r="2847">
          <cell r="H2847">
            <v>0</v>
          </cell>
        </row>
        <row r="2848">
          <cell r="H2848">
            <v>0</v>
          </cell>
        </row>
        <row r="2849">
          <cell r="H2849">
            <v>0</v>
          </cell>
        </row>
        <row r="2850">
          <cell r="H2850">
            <v>0</v>
          </cell>
        </row>
        <row r="2851">
          <cell r="H2851">
            <v>0</v>
          </cell>
        </row>
        <row r="2852">
          <cell r="H2852">
            <v>0</v>
          </cell>
        </row>
        <row r="2853">
          <cell r="H2853">
            <v>0</v>
          </cell>
        </row>
        <row r="2854">
          <cell r="H2854">
            <v>0</v>
          </cell>
        </row>
        <row r="2855">
          <cell r="H2855">
            <v>0</v>
          </cell>
        </row>
        <row r="2856">
          <cell r="H2856">
            <v>0</v>
          </cell>
        </row>
        <row r="2857">
          <cell r="H2857">
            <v>0</v>
          </cell>
        </row>
        <row r="2858">
          <cell r="H2858">
            <v>0</v>
          </cell>
        </row>
        <row r="2859">
          <cell r="H2859">
            <v>0</v>
          </cell>
        </row>
        <row r="2860">
          <cell r="H2860">
            <v>0</v>
          </cell>
        </row>
        <row r="2861">
          <cell r="H2861">
            <v>0</v>
          </cell>
        </row>
        <row r="2862">
          <cell r="H2862">
            <v>0</v>
          </cell>
        </row>
        <row r="2863">
          <cell r="H2863">
            <v>0</v>
          </cell>
        </row>
        <row r="2864">
          <cell r="H2864">
            <v>0</v>
          </cell>
        </row>
        <row r="2865">
          <cell r="H2865">
            <v>0</v>
          </cell>
        </row>
        <row r="2866">
          <cell r="H2866">
            <v>0</v>
          </cell>
        </row>
        <row r="2867">
          <cell r="H2867">
            <v>0</v>
          </cell>
        </row>
        <row r="2868">
          <cell r="H2868">
            <v>0</v>
          </cell>
        </row>
        <row r="2869">
          <cell r="H2869">
            <v>0</v>
          </cell>
        </row>
        <row r="2870">
          <cell r="H2870">
            <v>0</v>
          </cell>
        </row>
        <row r="2871">
          <cell r="H2871">
            <v>0</v>
          </cell>
        </row>
        <row r="2872">
          <cell r="H2872">
            <v>0</v>
          </cell>
        </row>
        <row r="2873">
          <cell r="H2873">
            <v>0</v>
          </cell>
        </row>
        <row r="2874">
          <cell r="H2874">
            <v>0</v>
          </cell>
        </row>
        <row r="2875">
          <cell r="H2875">
            <v>0</v>
          </cell>
        </row>
        <row r="2876">
          <cell r="H2876">
            <v>0</v>
          </cell>
        </row>
        <row r="2877">
          <cell r="H2877">
            <v>0</v>
          </cell>
        </row>
        <row r="2878">
          <cell r="H2878">
            <v>0</v>
          </cell>
        </row>
        <row r="2879">
          <cell r="H2879">
            <v>0</v>
          </cell>
        </row>
        <row r="2880">
          <cell r="H2880">
            <v>0</v>
          </cell>
        </row>
        <row r="2881">
          <cell r="H2881">
            <v>0</v>
          </cell>
        </row>
        <row r="2882">
          <cell r="H2882">
            <v>0</v>
          </cell>
        </row>
        <row r="2883">
          <cell r="H2883">
            <v>0</v>
          </cell>
        </row>
        <row r="2884">
          <cell r="H2884">
            <v>0</v>
          </cell>
        </row>
        <row r="2885">
          <cell r="H2885">
            <v>0</v>
          </cell>
        </row>
        <row r="2886">
          <cell r="H2886">
            <v>0</v>
          </cell>
        </row>
        <row r="2887">
          <cell r="H2887">
            <v>0</v>
          </cell>
        </row>
        <row r="2888">
          <cell r="H2888">
            <v>0</v>
          </cell>
        </row>
        <row r="2889">
          <cell r="H2889">
            <v>0</v>
          </cell>
        </row>
        <row r="2890">
          <cell r="H2890">
            <v>0</v>
          </cell>
        </row>
        <row r="2891">
          <cell r="H2891">
            <v>0</v>
          </cell>
        </row>
        <row r="2892">
          <cell r="H2892">
            <v>0</v>
          </cell>
        </row>
        <row r="2893">
          <cell r="H2893">
            <v>0</v>
          </cell>
        </row>
        <row r="2894">
          <cell r="H2894">
            <v>0</v>
          </cell>
        </row>
        <row r="2895">
          <cell r="H2895">
            <v>0</v>
          </cell>
        </row>
        <row r="2896">
          <cell r="H2896">
            <v>0</v>
          </cell>
        </row>
        <row r="2897">
          <cell r="H2897">
            <v>0</v>
          </cell>
        </row>
        <row r="2898">
          <cell r="H2898">
            <v>0</v>
          </cell>
        </row>
        <row r="2899">
          <cell r="H2899">
            <v>0</v>
          </cell>
        </row>
        <row r="2900">
          <cell r="H2900">
            <v>0</v>
          </cell>
        </row>
        <row r="2901">
          <cell r="H2901">
            <v>0</v>
          </cell>
        </row>
        <row r="2902">
          <cell r="H2902">
            <v>0</v>
          </cell>
        </row>
        <row r="2903">
          <cell r="H2903">
            <v>0</v>
          </cell>
        </row>
        <row r="2904">
          <cell r="H2904">
            <v>0</v>
          </cell>
        </row>
        <row r="2905">
          <cell r="H2905">
            <v>0</v>
          </cell>
        </row>
        <row r="2906">
          <cell r="H2906">
            <v>0</v>
          </cell>
        </row>
        <row r="2907">
          <cell r="H2907">
            <v>0</v>
          </cell>
        </row>
        <row r="2908">
          <cell r="H2908">
            <v>0</v>
          </cell>
        </row>
        <row r="2909">
          <cell r="H2909">
            <v>0</v>
          </cell>
        </row>
        <row r="2910">
          <cell r="H2910">
            <v>0</v>
          </cell>
        </row>
        <row r="2911">
          <cell r="H2911">
            <v>0</v>
          </cell>
        </row>
        <row r="2912">
          <cell r="H2912">
            <v>0</v>
          </cell>
        </row>
        <row r="2913">
          <cell r="H2913">
            <v>0</v>
          </cell>
        </row>
        <row r="2914">
          <cell r="H2914">
            <v>0</v>
          </cell>
        </row>
        <row r="2915">
          <cell r="H2915">
            <v>0</v>
          </cell>
        </row>
        <row r="2916">
          <cell r="H2916">
            <v>0</v>
          </cell>
        </row>
        <row r="2917">
          <cell r="H2917">
            <v>0</v>
          </cell>
        </row>
        <row r="2918">
          <cell r="H2918">
            <v>0</v>
          </cell>
        </row>
        <row r="2919">
          <cell r="H2919">
            <v>0</v>
          </cell>
        </row>
        <row r="2920">
          <cell r="H2920">
            <v>0</v>
          </cell>
        </row>
        <row r="2921">
          <cell r="H2921">
            <v>0</v>
          </cell>
        </row>
        <row r="2922">
          <cell r="H2922">
            <v>0</v>
          </cell>
        </row>
        <row r="2923">
          <cell r="H2923">
            <v>0</v>
          </cell>
        </row>
        <row r="2924">
          <cell r="H2924">
            <v>0</v>
          </cell>
        </row>
        <row r="2925">
          <cell r="H2925">
            <v>0</v>
          </cell>
        </row>
        <row r="2926">
          <cell r="H2926">
            <v>0</v>
          </cell>
        </row>
        <row r="2927">
          <cell r="H2927">
            <v>0</v>
          </cell>
        </row>
        <row r="2928">
          <cell r="H2928">
            <v>0</v>
          </cell>
        </row>
        <row r="2929">
          <cell r="H2929">
            <v>0</v>
          </cell>
        </row>
        <row r="2930">
          <cell r="H2930">
            <v>0</v>
          </cell>
        </row>
        <row r="2931">
          <cell r="H2931">
            <v>0</v>
          </cell>
        </row>
        <row r="2932">
          <cell r="H2932">
            <v>0</v>
          </cell>
        </row>
        <row r="2933">
          <cell r="H2933">
            <v>0</v>
          </cell>
        </row>
        <row r="2934">
          <cell r="H2934">
            <v>0</v>
          </cell>
        </row>
        <row r="2935">
          <cell r="H2935">
            <v>0</v>
          </cell>
        </row>
        <row r="2936">
          <cell r="H2936">
            <v>0</v>
          </cell>
        </row>
        <row r="2937">
          <cell r="H2937">
            <v>0</v>
          </cell>
        </row>
        <row r="2938">
          <cell r="H2938">
            <v>0</v>
          </cell>
        </row>
        <row r="2939">
          <cell r="H2939">
            <v>0</v>
          </cell>
        </row>
        <row r="2940">
          <cell r="H2940">
            <v>0</v>
          </cell>
        </row>
        <row r="2941">
          <cell r="H2941">
            <v>0</v>
          </cell>
        </row>
        <row r="2942">
          <cell r="H2942">
            <v>0</v>
          </cell>
        </row>
        <row r="2943">
          <cell r="H2943">
            <v>0</v>
          </cell>
        </row>
        <row r="2944">
          <cell r="H2944">
            <v>0</v>
          </cell>
        </row>
        <row r="2945">
          <cell r="H2945">
            <v>0</v>
          </cell>
        </row>
        <row r="2946">
          <cell r="H2946">
            <v>0</v>
          </cell>
        </row>
        <row r="2947">
          <cell r="H2947">
            <v>0</v>
          </cell>
        </row>
        <row r="2948">
          <cell r="H2948">
            <v>0</v>
          </cell>
        </row>
        <row r="2949">
          <cell r="H2949">
            <v>0</v>
          </cell>
        </row>
        <row r="2950">
          <cell r="H2950">
            <v>0</v>
          </cell>
        </row>
        <row r="2951">
          <cell r="H2951">
            <v>0</v>
          </cell>
        </row>
        <row r="2952">
          <cell r="H2952">
            <v>0</v>
          </cell>
        </row>
        <row r="2953">
          <cell r="H2953">
            <v>0</v>
          </cell>
        </row>
        <row r="2954">
          <cell r="H2954">
            <v>0</v>
          </cell>
        </row>
        <row r="2955">
          <cell r="H2955">
            <v>0</v>
          </cell>
        </row>
        <row r="2956">
          <cell r="H2956">
            <v>0</v>
          </cell>
        </row>
        <row r="2957">
          <cell r="H2957">
            <v>0</v>
          </cell>
        </row>
        <row r="2958">
          <cell r="H2958">
            <v>0</v>
          </cell>
        </row>
        <row r="2959">
          <cell r="H2959">
            <v>0</v>
          </cell>
        </row>
        <row r="2960">
          <cell r="H2960">
            <v>0</v>
          </cell>
        </row>
        <row r="2961">
          <cell r="H2961">
            <v>0</v>
          </cell>
        </row>
        <row r="2962">
          <cell r="H2962">
            <v>0</v>
          </cell>
        </row>
        <row r="2963">
          <cell r="H2963">
            <v>0</v>
          </cell>
        </row>
        <row r="2964">
          <cell r="H2964">
            <v>0</v>
          </cell>
        </row>
        <row r="2965">
          <cell r="H2965">
            <v>0</v>
          </cell>
        </row>
        <row r="2966">
          <cell r="H2966">
            <v>0</v>
          </cell>
        </row>
        <row r="2967">
          <cell r="H2967">
            <v>0</v>
          </cell>
        </row>
        <row r="2968">
          <cell r="H2968">
            <v>0</v>
          </cell>
        </row>
        <row r="2969">
          <cell r="H2969">
            <v>0</v>
          </cell>
        </row>
        <row r="2970">
          <cell r="H2970">
            <v>0</v>
          </cell>
        </row>
        <row r="2971">
          <cell r="H2971">
            <v>0</v>
          </cell>
        </row>
        <row r="2972">
          <cell r="H2972">
            <v>0</v>
          </cell>
        </row>
        <row r="2973">
          <cell r="H2973">
            <v>0</v>
          </cell>
        </row>
        <row r="2974">
          <cell r="H2974">
            <v>0</v>
          </cell>
        </row>
        <row r="2975">
          <cell r="H2975">
            <v>0</v>
          </cell>
        </row>
        <row r="2976">
          <cell r="H2976">
            <v>0</v>
          </cell>
        </row>
        <row r="2977">
          <cell r="H2977">
            <v>0</v>
          </cell>
        </row>
        <row r="2978">
          <cell r="H2978">
            <v>0</v>
          </cell>
        </row>
        <row r="2979">
          <cell r="H2979">
            <v>0</v>
          </cell>
        </row>
        <row r="2980">
          <cell r="H2980">
            <v>0</v>
          </cell>
        </row>
        <row r="2981">
          <cell r="H2981">
            <v>0</v>
          </cell>
        </row>
        <row r="2982">
          <cell r="H2982">
            <v>0</v>
          </cell>
        </row>
        <row r="2983">
          <cell r="H2983">
            <v>0</v>
          </cell>
        </row>
        <row r="2984">
          <cell r="H2984">
            <v>0</v>
          </cell>
        </row>
        <row r="2985">
          <cell r="H2985">
            <v>0</v>
          </cell>
        </row>
        <row r="2986">
          <cell r="H2986">
            <v>0</v>
          </cell>
        </row>
        <row r="2987">
          <cell r="H2987">
            <v>0</v>
          </cell>
        </row>
        <row r="2988">
          <cell r="H2988">
            <v>0</v>
          </cell>
        </row>
        <row r="2989">
          <cell r="H2989">
            <v>0</v>
          </cell>
        </row>
        <row r="2990">
          <cell r="H2990">
            <v>0</v>
          </cell>
        </row>
        <row r="2991">
          <cell r="H2991">
            <v>0</v>
          </cell>
        </row>
        <row r="2992">
          <cell r="H2992">
            <v>0</v>
          </cell>
        </row>
        <row r="2993">
          <cell r="H2993">
            <v>0</v>
          </cell>
        </row>
        <row r="2994">
          <cell r="H2994">
            <v>0</v>
          </cell>
        </row>
        <row r="2995">
          <cell r="H2995">
            <v>0</v>
          </cell>
        </row>
        <row r="2996">
          <cell r="H2996">
            <v>0</v>
          </cell>
        </row>
        <row r="2997">
          <cell r="H2997">
            <v>0</v>
          </cell>
        </row>
        <row r="2998">
          <cell r="H2998">
            <v>0</v>
          </cell>
        </row>
        <row r="2999">
          <cell r="H2999">
            <v>0</v>
          </cell>
        </row>
        <row r="3000">
          <cell r="H3000">
            <v>0</v>
          </cell>
        </row>
        <row r="3001">
          <cell r="H3001">
            <v>0</v>
          </cell>
        </row>
        <row r="3002">
          <cell r="H3002">
            <v>0</v>
          </cell>
        </row>
        <row r="3003">
          <cell r="H3003">
            <v>0</v>
          </cell>
        </row>
        <row r="3004">
          <cell r="H3004">
            <v>0</v>
          </cell>
        </row>
        <row r="3005">
          <cell r="H3005">
            <v>0</v>
          </cell>
        </row>
        <row r="3006">
          <cell r="H3006">
            <v>0</v>
          </cell>
        </row>
        <row r="3007">
          <cell r="H3007">
            <v>0</v>
          </cell>
        </row>
        <row r="3008">
          <cell r="H3008">
            <v>0</v>
          </cell>
        </row>
        <row r="3009">
          <cell r="H3009">
            <v>0</v>
          </cell>
        </row>
        <row r="3010">
          <cell r="H3010">
            <v>0</v>
          </cell>
        </row>
        <row r="3011">
          <cell r="H3011">
            <v>0</v>
          </cell>
        </row>
        <row r="3012">
          <cell r="H3012">
            <v>0</v>
          </cell>
        </row>
        <row r="3013">
          <cell r="H3013">
            <v>0</v>
          </cell>
        </row>
        <row r="3014">
          <cell r="H3014">
            <v>0</v>
          </cell>
        </row>
        <row r="3015">
          <cell r="H3015">
            <v>0</v>
          </cell>
        </row>
        <row r="3016">
          <cell r="H3016">
            <v>0</v>
          </cell>
        </row>
        <row r="3017">
          <cell r="H3017">
            <v>0</v>
          </cell>
        </row>
        <row r="3018">
          <cell r="H3018">
            <v>0</v>
          </cell>
        </row>
        <row r="3019">
          <cell r="H3019">
            <v>0</v>
          </cell>
        </row>
        <row r="3020">
          <cell r="H3020">
            <v>0</v>
          </cell>
        </row>
        <row r="3021">
          <cell r="H3021">
            <v>0</v>
          </cell>
        </row>
        <row r="3022">
          <cell r="H3022">
            <v>0</v>
          </cell>
        </row>
        <row r="3023">
          <cell r="H3023">
            <v>0</v>
          </cell>
        </row>
        <row r="3024">
          <cell r="H3024">
            <v>0</v>
          </cell>
        </row>
        <row r="3025">
          <cell r="H3025">
            <v>0</v>
          </cell>
        </row>
        <row r="3026">
          <cell r="H3026">
            <v>0</v>
          </cell>
        </row>
        <row r="3027">
          <cell r="H3027">
            <v>0</v>
          </cell>
        </row>
        <row r="3028">
          <cell r="H3028">
            <v>0</v>
          </cell>
        </row>
        <row r="3029">
          <cell r="H3029">
            <v>0</v>
          </cell>
        </row>
        <row r="3030">
          <cell r="H3030">
            <v>0</v>
          </cell>
        </row>
        <row r="3031">
          <cell r="H3031">
            <v>0</v>
          </cell>
        </row>
        <row r="3032">
          <cell r="H3032">
            <v>0</v>
          </cell>
        </row>
        <row r="3033">
          <cell r="H3033">
            <v>0</v>
          </cell>
        </row>
        <row r="3034">
          <cell r="H3034">
            <v>0</v>
          </cell>
        </row>
        <row r="3035">
          <cell r="H3035">
            <v>0</v>
          </cell>
        </row>
        <row r="3036">
          <cell r="H3036">
            <v>0</v>
          </cell>
        </row>
        <row r="3037">
          <cell r="H3037">
            <v>0</v>
          </cell>
        </row>
        <row r="3038">
          <cell r="H3038">
            <v>0</v>
          </cell>
        </row>
        <row r="3039">
          <cell r="H3039">
            <v>0</v>
          </cell>
        </row>
        <row r="3040">
          <cell r="H3040">
            <v>0</v>
          </cell>
        </row>
        <row r="3041">
          <cell r="H3041">
            <v>0</v>
          </cell>
        </row>
        <row r="3042">
          <cell r="H3042">
            <v>0</v>
          </cell>
        </row>
        <row r="3043">
          <cell r="H3043">
            <v>0</v>
          </cell>
        </row>
        <row r="3044">
          <cell r="H3044">
            <v>0</v>
          </cell>
        </row>
        <row r="3045">
          <cell r="H3045">
            <v>0</v>
          </cell>
        </row>
        <row r="3046">
          <cell r="H3046">
            <v>0</v>
          </cell>
        </row>
        <row r="3047">
          <cell r="H3047">
            <v>0</v>
          </cell>
        </row>
        <row r="3048">
          <cell r="H3048">
            <v>0</v>
          </cell>
        </row>
        <row r="3049">
          <cell r="H3049">
            <v>0</v>
          </cell>
        </row>
        <row r="3050">
          <cell r="H3050">
            <v>0</v>
          </cell>
        </row>
        <row r="3051">
          <cell r="H3051">
            <v>0</v>
          </cell>
        </row>
        <row r="3052">
          <cell r="H3052">
            <v>0</v>
          </cell>
        </row>
        <row r="3053">
          <cell r="H3053">
            <v>0</v>
          </cell>
        </row>
        <row r="3054">
          <cell r="H3054">
            <v>0</v>
          </cell>
        </row>
        <row r="3055">
          <cell r="H3055">
            <v>0</v>
          </cell>
        </row>
        <row r="3056">
          <cell r="H3056">
            <v>0</v>
          </cell>
        </row>
        <row r="3057">
          <cell r="H3057">
            <v>0</v>
          </cell>
        </row>
        <row r="3058">
          <cell r="H3058">
            <v>0</v>
          </cell>
        </row>
        <row r="3059">
          <cell r="H3059">
            <v>0</v>
          </cell>
        </row>
        <row r="3060">
          <cell r="H3060">
            <v>0</v>
          </cell>
        </row>
        <row r="3061">
          <cell r="H3061">
            <v>0</v>
          </cell>
        </row>
        <row r="3062">
          <cell r="H3062">
            <v>0</v>
          </cell>
        </row>
        <row r="3063">
          <cell r="H3063">
            <v>0</v>
          </cell>
        </row>
        <row r="3064">
          <cell r="H3064">
            <v>0</v>
          </cell>
        </row>
        <row r="3065">
          <cell r="H3065">
            <v>0</v>
          </cell>
        </row>
        <row r="3066">
          <cell r="H3066">
            <v>0</v>
          </cell>
        </row>
        <row r="3067">
          <cell r="H3067">
            <v>0</v>
          </cell>
        </row>
        <row r="3068">
          <cell r="H3068">
            <v>0</v>
          </cell>
        </row>
        <row r="3069">
          <cell r="H3069">
            <v>0</v>
          </cell>
        </row>
        <row r="3070">
          <cell r="H3070">
            <v>0</v>
          </cell>
        </row>
        <row r="3071">
          <cell r="H3071">
            <v>0</v>
          </cell>
        </row>
        <row r="3072">
          <cell r="H3072">
            <v>0</v>
          </cell>
        </row>
        <row r="3073">
          <cell r="H3073">
            <v>0</v>
          </cell>
        </row>
        <row r="3074">
          <cell r="H3074">
            <v>0</v>
          </cell>
        </row>
        <row r="3075">
          <cell r="H3075">
            <v>0</v>
          </cell>
        </row>
        <row r="3076">
          <cell r="H3076">
            <v>0</v>
          </cell>
        </row>
        <row r="3077">
          <cell r="H3077">
            <v>0</v>
          </cell>
        </row>
        <row r="3078">
          <cell r="H3078">
            <v>0</v>
          </cell>
        </row>
        <row r="3079">
          <cell r="H3079">
            <v>0</v>
          </cell>
        </row>
        <row r="3080">
          <cell r="H3080">
            <v>0</v>
          </cell>
        </row>
        <row r="3081">
          <cell r="H3081">
            <v>0</v>
          </cell>
        </row>
        <row r="3082">
          <cell r="H3082">
            <v>0</v>
          </cell>
        </row>
        <row r="3083">
          <cell r="H3083">
            <v>0</v>
          </cell>
        </row>
        <row r="3084">
          <cell r="H3084">
            <v>0</v>
          </cell>
        </row>
        <row r="3085">
          <cell r="H3085">
            <v>0</v>
          </cell>
        </row>
        <row r="3086">
          <cell r="H3086">
            <v>0</v>
          </cell>
        </row>
        <row r="3087">
          <cell r="H3087">
            <v>0</v>
          </cell>
        </row>
        <row r="3088">
          <cell r="H3088">
            <v>0</v>
          </cell>
        </row>
        <row r="3089">
          <cell r="H3089">
            <v>0</v>
          </cell>
        </row>
        <row r="3090">
          <cell r="H3090">
            <v>0</v>
          </cell>
        </row>
        <row r="3091">
          <cell r="H3091">
            <v>0</v>
          </cell>
        </row>
        <row r="3092">
          <cell r="H3092">
            <v>0</v>
          </cell>
        </row>
        <row r="3093">
          <cell r="H3093">
            <v>0</v>
          </cell>
        </row>
        <row r="3094">
          <cell r="H3094">
            <v>0</v>
          </cell>
        </row>
        <row r="3095">
          <cell r="H3095">
            <v>0</v>
          </cell>
        </row>
        <row r="3096">
          <cell r="H3096">
            <v>0</v>
          </cell>
        </row>
        <row r="3097">
          <cell r="H3097">
            <v>0</v>
          </cell>
        </row>
        <row r="3098">
          <cell r="H3098">
            <v>0</v>
          </cell>
        </row>
        <row r="3099">
          <cell r="H3099">
            <v>0</v>
          </cell>
        </row>
        <row r="3100">
          <cell r="H3100">
            <v>0</v>
          </cell>
        </row>
        <row r="3101">
          <cell r="H3101">
            <v>0</v>
          </cell>
        </row>
        <row r="3102">
          <cell r="H3102">
            <v>0</v>
          </cell>
        </row>
        <row r="3103">
          <cell r="H3103">
            <v>0</v>
          </cell>
        </row>
        <row r="3104">
          <cell r="H3104">
            <v>0</v>
          </cell>
        </row>
        <row r="3105">
          <cell r="H3105">
            <v>0</v>
          </cell>
        </row>
        <row r="3106">
          <cell r="H3106">
            <v>0</v>
          </cell>
        </row>
        <row r="3107">
          <cell r="H3107">
            <v>0</v>
          </cell>
        </row>
        <row r="3108">
          <cell r="H3108">
            <v>0</v>
          </cell>
        </row>
        <row r="3109">
          <cell r="H3109">
            <v>0</v>
          </cell>
        </row>
        <row r="3110">
          <cell r="H3110">
            <v>0</v>
          </cell>
        </row>
        <row r="3111">
          <cell r="H3111">
            <v>0</v>
          </cell>
        </row>
        <row r="3112">
          <cell r="H3112">
            <v>0</v>
          </cell>
        </row>
        <row r="3113">
          <cell r="H3113">
            <v>0</v>
          </cell>
        </row>
        <row r="3114">
          <cell r="H3114">
            <v>0</v>
          </cell>
        </row>
        <row r="3115">
          <cell r="H3115">
            <v>0</v>
          </cell>
        </row>
        <row r="3116">
          <cell r="H3116">
            <v>0</v>
          </cell>
        </row>
        <row r="3117">
          <cell r="H3117">
            <v>0</v>
          </cell>
        </row>
        <row r="3118">
          <cell r="H3118">
            <v>0</v>
          </cell>
        </row>
        <row r="3119">
          <cell r="H3119">
            <v>0</v>
          </cell>
        </row>
        <row r="3120">
          <cell r="H3120">
            <v>0</v>
          </cell>
        </row>
        <row r="3121">
          <cell r="H3121">
            <v>0</v>
          </cell>
        </row>
        <row r="3122">
          <cell r="H3122">
            <v>0</v>
          </cell>
        </row>
        <row r="3123">
          <cell r="H3123">
            <v>0</v>
          </cell>
        </row>
        <row r="3124">
          <cell r="H3124">
            <v>0</v>
          </cell>
        </row>
        <row r="3125">
          <cell r="H3125">
            <v>0</v>
          </cell>
        </row>
        <row r="3126">
          <cell r="H3126">
            <v>0</v>
          </cell>
        </row>
        <row r="3127">
          <cell r="H3127">
            <v>0</v>
          </cell>
        </row>
        <row r="3128">
          <cell r="H3128">
            <v>0</v>
          </cell>
        </row>
        <row r="3129">
          <cell r="H3129">
            <v>0</v>
          </cell>
        </row>
        <row r="3130">
          <cell r="H3130">
            <v>0</v>
          </cell>
        </row>
        <row r="3131">
          <cell r="H3131">
            <v>0</v>
          </cell>
        </row>
        <row r="3132">
          <cell r="H3132">
            <v>0</v>
          </cell>
        </row>
        <row r="3133">
          <cell r="H3133">
            <v>0</v>
          </cell>
        </row>
        <row r="3134">
          <cell r="H3134">
            <v>0</v>
          </cell>
        </row>
        <row r="3135">
          <cell r="H3135">
            <v>0</v>
          </cell>
        </row>
        <row r="3136">
          <cell r="H3136">
            <v>0</v>
          </cell>
        </row>
        <row r="3137">
          <cell r="H3137">
            <v>0</v>
          </cell>
        </row>
        <row r="3138">
          <cell r="H3138">
            <v>0</v>
          </cell>
        </row>
        <row r="3139">
          <cell r="H3139">
            <v>0</v>
          </cell>
        </row>
        <row r="3140">
          <cell r="H3140">
            <v>0</v>
          </cell>
        </row>
        <row r="3141">
          <cell r="H3141">
            <v>0</v>
          </cell>
        </row>
        <row r="3142">
          <cell r="H3142">
            <v>0</v>
          </cell>
        </row>
        <row r="3143">
          <cell r="H3143">
            <v>0</v>
          </cell>
        </row>
        <row r="3144">
          <cell r="H3144">
            <v>0</v>
          </cell>
        </row>
        <row r="3145">
          <cell r="H3145">
            <v>0</v>
          </cell>
        </row>
        <row r="3146">
          <cell r="H3146">
            <v>0</v>
          </cell>
        </row>
        <row r="3147">
          <cell r="H3147">
            <v>0</v>
          </cell>
        </row>
        <row r="3148">
          <cell r="H3148">
            <v>0</v>
          </cell>
        </row>
        <row r="3149">
          <cell r="H3149">
            <v>0</v>
          </cell>
        </row>
        <row r="3150">
          <cell r="H3150">
            <v>0</v>
          </cell>
        </row>
        <row r="3151">
          <cell r="H3151">
            <v>0</v>
          </cell>
        </row>
        <row r="3152">
          <cell r="H3152">
            <v>0</v>
          </cell>
        </row>
        <row r="3153">
          <cell r="H3153">
            <v>0</v>
          </cell>
        </row>
        <row r="3154">
          <cell r="H3154">
            <v>0</v>
          </cell>
        </row>
        <row r="3155">
          <cell r="H3155">
            <v>0</v>
          </cell>
        </row>
        <row r="3156">
          <cell r="H3156">
            <v>0</v>
          </cell>
        </row>
        <row r="3157">
          <cell r="H3157">
            <v>0</v>
          </cell>
        </row>
        <row r="3158">
          <cell r="H3158">
            <v>0</v>
          </cell>
        </row>
        <row r="3159">
          <cell r="H3159">
            <v>0</v>
          </cell>
        </row>
        <row r="3160">
          <cell r="H3160">
            <v>0</v>
          </cell>
        </row>
        <row r="3161">
          <cell r="H3161">
            <v>0</v>
          </cell>
        </row>
        <row r="3162">
          <cell r="H3162">
            <v>0</v>
          </cell>
        </row>
        <row r="3163">
          <cell r="H3163">
            <v>0</v>
          </cell>
        </row>
        <row r="3164">
          <cell r="H3164">
            <v>0</v>
          </cell>
        </row>
        <row r="3165">
          <cell r="H3165">
            <v>0</v>
          </cell>
        </row>
        <row r="3166">
          <cell r="H3166">
            <v>0</v>
          </cell>
        </row>
        <row r="3167">
          <cell r="H3167">
            <v>0</v>
          </cell>
        </row>
        <row r="3168">
          <cell r="H3168">
            <v>0</v>
          </cell>
        </row>
        <row r="3169">
          <cell r="H3169">
            <v>0</v>
          </cell>
        </row>
        <row r="3170">
          <cell r="H3170">
            <v>0</v>
          </cell>
        </row>
        <row r="3171">
          <cell r="H3171">
            <v>0</v>
          </cell>
        </row>
        <row r="3172">
          <cell r="H3172">
            <v>0</v>
          </cell>
        </row>
        <row r="3173">
          <cell r="H3173">
            <v>0</v>
          </cell>
        </row>
        <row r="3174">
          <cell r="H3174">
            <v>0</v>
          </cell>
        </row>
        <row r="3175">
          <cell r="H3175">
            <v>0</v>
          </cell>
        </row>
        <row r="3176">
          <cell r="H3176">
            <v>0</v>
          </cell>
        </row>
        <row r="3177">
          <cell r="H3177">
            <v>0</v>
          </cell>
        </row>
        <row r="3178">
          <cell r="H3178">
            <v>0</v>
          </cell>
        </row>
        <row r="3179">
          <cell r="H3179">
            <v>0</v>
          </cell>
        </row>
        <row r="3180">
          <cell r="H3180">
            <v>0</v>
          </cell>
        </row>
        <row r="3181">
          <cell r="H3181">
            <v>0</v>
          </cell>
        </row>
        <row r="3182">
          <cell r="H3182">
            <v>0</v>
          </cell>
        </row>
        <row r="3183">
          <cell r="H3183">
            <v>0</v>
          </cell>
        </row>
        <row r="3184">
          <cell r="H3184">
            <v>0</v>
          </cell>
        </row>
        <row r="3185">
          <cell r="H3185">
            <v>0</v>
          </cell>
        </row>
        <row r="3186">
          <cell r="H3186">
            <v>0</v>
          </cell>
        </row>
        <row r="3187">
          <cell r="H3187">
            <v>0</v>
          </cell>
        </row>
        <row r="3188">
          <cell r="H3188">
            <v>0</v>
          </cell>
        </row>
        <row r="3189">
          <cell r="H3189">
            <v>0</v>
          </cell>
        </row>
        <row r="3190">
          <cell r="H3190">
            <v>0</v>
          </cell>
        </row>
        <row r="3191">
          <cell r="H3191">
            <v>0</v>
          </cell>
        </row>
        <row r="3192">
          <cell r="H3192">
            <v>0</v>
          </cell>
        </row>
        <row r="3193">
          <cell r="H3193">
            <v>0</v>
          </cell>
        </row>
        <row r="3194">
          <cell r="H3194">
            <v>0</v>
          </cell>
        </row>
        <row r="3195">
          <cell r="H3195">
            <v>0</v>
          </cell>
        </row>
        <row r="3196">
          <cell r="H3196">
            <v>0</v>
          </cell>
        </row>
        <row r="3197">
          <cell r="H3197">
            <v>0</v>
          </cell>
        </row>
        <row r="3198">
          <cell r="H3198">
            <v>0</v>
          </cell>
        </row>
        <row r="3199">
          <cell r="H3199">
            <v>0</v>
          </cell>
        </row>
        <row r="3200">
          <cell r="H3200">
            <v>0</v>
          </cell>
        </row>
        <row r="3201">
          <cell r="H3201">
            <v>0</v>
          </cell>
        </row>
        <row r="3202">
          <cell r="H3202">
            <v>0</v>
          </cell>
        </row>
        <row r="3203">
          <cell r="H3203">
            <v>0</v>
          </cell>
        </row>
        <row r="3204">
          <cell r="H3204">
            <v>0</v>
          </cell>
        </row>
        <row r="3205">
          <cell r="H3205">
            <v>0</v>
          </cell>
        </row>
        <row r="3206">
          <cell r="H3206">
            <v>0</v>
          </cell>
        </row>
        <row r="3207">
          <cell r="H3207">
            <v>0</v>
          </cell>
        </row>
        <row r="3208">
          <cell r="H3208">
            <v>0</v>
          </cell>
        </row>
        <row r="3209">
          <cell r="H3209">
            <v>0</v>
          </cell>
        </row>
        <row r="3210">
          <cell r="H3210">
            <v>0</v>
          </cell>
        </row>
        <row r="3211">
          <cell r="H3211">
            <v>0</v>
          </cell>
        </row>
        <row r="3212">
          <cell r="H3212">
            <v>0</v>
          </cell>
        </row>
        <row r="3213">
          <cell r="H3213">
            <v>0</v>
          </cell>
        </row>
        <row r="3214">
          <cell r="H3214">
            <v>0</v>
          </cell>
        </row>
        <row r="3215">
          <cell r="H3215">
            <v>0</v>
          </cell>
        </row>
        <row r="3216">
          <cell r="H3216">
            <v>0</v>
          </cell>
        </row>
        <row r="3217">
          <cell r="H3217">
            <v>0</v>
          </cell>
        </row>
        <row r="3218">
          <cell r="H3218">
            <v>0</v>
          </cell>
        </row>
        <row r="3219">
          <cell r="H3219">
            <v>0</v>
          </cell>
        </row>
        <row r="3220">
          <cell r="H3220">
            <v>0</v>
          </cell>
        </row>
        <row r="3221">
          <cell r="H3221">
            <v>0</v>
          </cell>
        </row>
        <row r="3222">
          <cell r="H3222">
            <v>0</v>
          </cell>
        </row>
        <row r="3223">
          <cell r="H3223">
            <v>0</v>
          </cell>
        </row>
        <row r="3224">
          <cell r="H3224">
            <v>0</v>
          </cell>
        </row>
        <row r="3225">
          <cell r="H3225">
            <v>0</v>
          </cell>
        </row>
        <row r="3226">
          <cell r="H3226">
            <v>0</v>
          </cell>
        </row>
        <row r="3227">
          <cell r="H3227">
            <v>0</v>
          </cell>
        </row>
        <row r="3228">
          <cell r="H3228">
            <v>0</v>
          </cell>
        </row>
        <row r="3229">
          <cell r="H3229">
            <v>0</v>
          </cell>
        </row>
        <row r="3230">
          <cell r="H3230">
            <v>0</v>
          </cell>
        </row>
        <row r="3231">
          <cell r="H3231">
            <v>0</v>
          </cell>
        </row>
        <row r="3232">
          <cell r="H3232">
            <v>0</v>
          </cell>
        </row>
        <row r="3233">
          <cell r="H3233">
            <v>0</v>
          </cell>
        </row>
        <row r="3234">
          <cell r="H3234">
            <v>0</v>
          </cell>
        </row>
        <row r="3235">
          <cell r="H3235">
            <v>0</v>
          </cell>
        </row>
        <row r="3236">
          <cell r="H3236">
            <v>0</v>
          </cell>
        </row>
        <row r="3237">
          <cell r="H3237">
            <v>0</v>
          </cell>
        </row>
        <row r="3238">
          <cell r="H3238">
            <v>0</v>
          </cell>
        </row>
        <row r="3239">
          <cell r="H3239">
            <v>0</v>
          </cell>
        </row>
        <row r="3240">
          <cell r="H3240">
            <v>0</v>
          </cell>
        </row>
        <row r="3241">
          <cell r="H3241">
            <v>0</v>
          </cell>
        </row>
        <row r="3242">
          <cell r="H3242">
            <v>0</v>
          </cell>
        </row>
        <row r="3243">
          <cell r="H3243">
            <v>0</v>
          </cell>
        </row>
        <row r="3244">
          <cell r="H3244">
            <v>0</v>
          </cell>
        </row>
        <row r="3245">
          <cell r="H3245">
            <v>0</v>
          </cell>
        </row>
        <row r="3246">
          <cell r="H3246">
            <v>0</v>
          </cell>
        </row>
        <row r="3247">
          <cell r="H3247">
            <v>0</v>
          </cell>
        </row>
        <row r="3248">
          <cell r="H3248">
            <v>0</v>
          </cell>
        </row>
        <row r="3249">
          <cell r="H3249">
            <v>0</v>
          </cell>
        </row>
        <row r="3250">
          <cell r="H3250">
            <v>0</v>
          </cell>
        </row>
        <row r="3251">
          <cell r="H3251">
            <v>0</v>
          </cell>
        </row>
        <row r="3252">
          <cell r="H3252">
            <v>0</v>
          </cell>
        </row>
        <row r="3253">
          <cell r="H3253">
            <v>0</v>
          </cell>
        </row>
        <row r="3254">
          <cell r="H3254">
            <v>0</v>
          </cell>
        </row>
        <row r="3255">
          <cell r="H3255">
            <v>0</v>
          </cell>
        </row>
        <row r="3256">
          <cell r="H3256">
            <v>0</v>
          </cell>
        </row>
        <row r="3257">
          <cell r="H3257">
            <v>0</v>
          </cell>
        </row>
        <row r="3258">
          <cell r="H3258">
            <v>0</v>
          </cell>
        </row>
        <row r="3259">
          <cell r="H3259">
            <v>0</v>
          </cell>
        </row>
        <row r="3260">
          <cell r="H3260">
            <v>0</v>
          </cell>
        </row>
        <row r="3261">
          <cell r="H3261">
            <v>0</v>
          </cell>
        </row>
        <row r="3262">
          <cell r="H3262">
            <v>0</v>
          </cell>
        </row>
        <row r="3263">
          <cell r="H3263">
            <v>0</v>
          </cell>
        </row>
        <row r="3264">
          <cell r="H3264">
            <v>0</v>
          </cell>
        </row>
        <row r="3265">
          <cell r="H3265">
            <v>0</v>
          </cell>
        </row>
        <row r="3266">
          <cell r="H3266">
            <v>0</v>
          </cell>
        </row>
        <row r="3267">
          <cell r="H3267">
            <v>0</v>
          </cell>
        </row>
        <row r="3268">
          <cell r="H3268">
            <v>0</v>
          </cell>
        </row>
        <row r="3269">
          <cell r="H3269">
            <v>0</v>
          </cell>
        </row>
        <row r="3270">
          <cell r="H3270">
            <v>0</v>
          </cell>
        </row>
        <row r="3271">
          <cell r="H3271">
            <v>0</v>
          </cell>
        </row>
        <row r="3272">
          <cell r="H3272">
            <v>0</v>
          </cell>
        </row>
        <row r="3273">
          <cell r="H3273">
            <v>0</v>
          </cell>
        </row>
        <row r="3274">
          <cell r="H3274">
            <v>0</v>
          </cell>
        </row>
        <row r="3275">
          <cell r="H3275">
            <v>0</v>
          </cell>
        </row>
        <row r="3276">
          <cell r="H3276">
            <v>0</v>
          </cell>
        </row>
        <row r="3277">
          <cell r="H3277">
            <v>0</v>
          </cell>
        </row>
        <row r="3278">
          <cell r="H3278">
            <v>0</v>
          </cell>
        </row>
        <row r="3279">
          <cell r="H3279">
            <v>0</v>
          </cell>
        </row>
        <row r="3280">
          <cell r="H3280">
            <v>0</v>
          </cell>
        </row>
        <row r="3281">
          <cell r="H3281">
            <v>0</v>
          </cell>
        </row>
        <row r="3282">
          <cell r="H3282">
            <v>0</v>
          </cell>
        </row>
        <row r="3283">
          <cell r="H3283">
            <v>0</v>
          </cell>
        </row>
        <row r="3284">
          <cell r="H3284">
            <v>0</v>
          </cell>
        </row>
        <row r="3285">
          <cell r="H3285">
            <v>0</v>
          </cell>
        </row>
        <row r="3286">
          <cell r="H3286">
            <v>0</v>
          </cell>
        </row>
        <row r="3287">
          <cell r="H3287">
            <v>0</v>
          </cell>
        </row>
        <row r="3288">
          <cell r="H3288">
            <v>0</v>
          </cell>
        </row>
        <row r="3289">
          <cell r="H3289">
            <v>0</v>
          </cell>
        </row>
        <row r="3290">
          <cell r="H3290">
            <v>0</v>
          </cell>
        </row>
        <row r="3291">
          <cell r="H3291">
            <v>0</v>
          </cell>
        </row>
        <row r="3292">
          <cell r="H3292">
            <v>0</v>
          </cell>
        </row>
        <row r="3293">
          <cell r="H3293">
            <v>0</v>
          </cell>
        </row>
        <row r="3294">
          <cell r="H3294">
            <v>0</v>
          </cell>
        </row>
        <row r="3295">
          <cell r="H3295">
            <v>0</v>
          </cell>
        </row>
        <row r="3296">
          <cell r="H3296">
            <v>0</v>
          </cell>
        </row>
        <row r="3297">
          <cell r="H3297">
            <v>0</v>
          </cell>
        </row>
        <row r="3298">
          <cell r="H3298">
            <v>0</v>
          </cell>
        </row>
        <row r="3299">
          <cell r="H3299">
            <v>0</v>
          </cell>
        </row>
        <row r="3300">
          <cell r="H3300">
            <v>0</v>
          </cell>
        </row>
        <row r="3301">
          <cell r="H3301">
            <v>0</v>
          </cell>
        </row>
        <row r="3302">
          <cell r="H3302">
            <v>0</v>
          </cell>
        </row>
        <row r="3303">
          <cell r="H3303">
            <v>0</v>
          </cell>
        </row>
        <row r="3304">
          <cell r="H3304">
            <v>0</v>
          </cell>
        </row>
        <row r="3305">
          <cell r="H3305">
            <v>0</v>
          </cell>
        </row>
        <row r="3306">
          <cell r="H3306">
            <v>0</v>
          </cell>
        </row>
        <row r="3307">
          <cell r="H3307">
            <v>0</v>
          </cell>
        </row>
        <row r="3308">
          <cell r="H3308">
            <v>0</v>
          </cell>
        </row>
        <row r="3309">
          <cell r="H3309">
            <v>0</v>
          </cell>
        </row>
        <row r="3310">
          <cell r="H3310">
            <v>0</v>
          </cell>
        </row>
        <row r="3311">
          <cell r="H3311">
            <v>0</v>
          </cell>
        </row>
        <row r="3312">
          <cell r="H3312">
            <v>0</v>
          </cell>
        </row>
        <row r="3313">
          <cell r="H3313">
            <v>0</v>
          </cell>
        </row>
        <row r="3314">
          <cell r="H3314">
            <v>0</v>
          </cell>
        </row>
        <row r="3315">
          <cell r="H3315">
            <v>0</v>
          </cell>
        </row>
        <row r="3316">
          <cell r="H3316">
            <v>0</v>
          </cell>
        </row>
        <row r="3317">
          <cell r="H3317">
            <v>0</v>
          </cell>
        </row>
        <row r="3318">
          <cell r="H3318">
            <v>0</v>
          </cell>
        </row>
        <row r="3319">
          <cell r="H3319">
            <v>0</v>
          </cell>
        </row>
        <row r="3320">
          <cell r="H3320">
            <v>0</v>
          </cell>
        </row>
        <row r="3321">
          <cell r="H3321">
            <v>0</v>
          </cell>
        </row>
        <row r="3322">
          <cell r="H3322">
            <v>0</v>
          </cell>
        </row>
        <row r="3323">
          <cell r="H3323">
            <v>0</v>
          </cell>
        </row>
        <row r="3324">
          <cell r="H3324">
            <v>0</v>
          </cell>
        </row>
        <row r="3325">
          <cell r="H3325">
            <v>0</v>
          </cell>
        </row>
        <row r="3326">
          <cell r="H3326">
            <v>0</v>
          </cell>
        </row>
        <row r="3327">
          <cell r="H3327">
            <v>0</v>
          </cell>
        </row>
        <row r="3328">
          <cell r="H3328">
            <v>0</v>
          </cell>
        </row>
        <row r="3329">
          <cell r="H3329">
            <v>0</v>
          </cell>
        </row>
        <row r="3330">
          <cell r="H3330">
            <v>0</v>
          </cell>
        </row>
        <row r="3331">
          <cell r="H3331">
            <v>0</v>
          </cell>
        </row>
        <row r="3332">
          <cell r="H3332">
            <v>0</v>
          </cell>
        </row>
        <row r="3333">
          <cell r="H3333">
            <v>0</v>
          </cell>
        </row>
        <row r="3334">
          <cell r="H3334">
            <v>0</v>
          </cell>
        </row>
        <row r="3335">
          <cell r="H3335">
            <v>0</v>
          </cell>
        </row>
        <row r="3336">
          <cell r="H3336">
            <v>0</v>
          </cell>
        </row>
        <row r="3337">
          <cell r="H3337">
            <v>0</v>
          </cell>
        </row>
        <row r="3338">
          <cell r="H3338">
            <v>0</v>
          </cell>
        </row>
        <row r="3339">
          <cell r="H3339">
            <v>0</v>
          </cell>
        </row>
        <row r="3340">
          <cell r="H3340">
            <v>0</v>
          </cell>
        </row>
        <row r="3341">
          <cell r="H3341">
            <v>0</v>
          </cell>
        </row>
        <row r="3342">
          <cell r="H3342">
            <v>0</v>
          </cell>
        </row>
        <row r="3343">
          <cell r="H3343">
            <v>0</v>
          </cell>
        </row>
        <row r="3344">
          <cell r="H3344">
            <v>0</v>
          </cell>
        </row>
        <row r="3345">
          <cell r="H3345">
            <v>0</v>
          </cell>
        </row>
        <row r="3346">
          <cell r="H3346">
            <v>0</v>
          </cell>
        </row>
        <row r="3347">
          <cell r="H3347">
            <v>0</v>
          </cell>
        </row>
        <row r="3348">
          <cell r="H3348">
            <v>0</v>
          </cell>
        </row>
        <row r="3349">
          <cell r="H3349">
            <v>0</v>
          </cell>
        </row>
        <row r="3350">
          <cell r="H3350">
            <v>0</v>
          </cell>
        </row>
        <row r="3351">
          <cell r="H3351">
            <v>0</v>
          </cell>
        </row>
        <row r="3352">
          <cell r="H3352">
            <v>0</v>
          </cell>
        </row>
        <row r="3353">
          <cell r="H3353">
            <v>0</v>
          </cell>
        </row>
        <row r="3354">
          <cell r="H3354">
            <v>0</v>
          </cell>
        </row>
        <row r="3355">
          <cell r="H3355">
            <v>0</v>
          </cell>
        </row>
        <row r="3356">
          <cell r="H3356">
            <v>0</v>
          </cell>
        </row>
        <row r="3357">
          <cell r="H3357">
            <v>0</v>
          </cell>
        </row>
        <row r="3358">
          <cell r="H3358">
            <v>0</v>
          </cell>
        </row>
        <row r="3359">
          <cell r="H3359">
            <v>0</v>
          </cell>
        </row>
        <row r="3360">
          <cell r="H3360">
            <v>0</v>
          </cell>
        </row>
        <row r="3361">
          <cell r="H3361">
            <v>0</v>
          </cell>
        </row>
        <row r="3362">
          <cell r="H3362">
            <v>0</v>
          </cell>
        </row>
        <row r="3363">
          <cell r="H3363">
            <v>0</v>
          </cell>
        </row>
        <row r="3364">
          <cell r="H3364">
            <v>0</v>
          </cell>
        </row>
        <row r="3365">
          <cell r="H3365">
            <v>0</v>
          </cell>
        </row>
        <row r="3366">
          <cell r="H3366">
            <v>0</v>
          </cell>
        </row>
        <row r="3367">
          <cell r="H3367">
            <v>0</v>
          </cell>
        </row>
        <row r="3368">
          <cell r="H3368">
            <v>0</v>
          </cell>
        </row>
        <row r="3369">
          <cell r="H3369">
            <v>0</v>
          </cell>
        </row>
        <row r="3370">
          <cell r="H3370">
            <v>0</v>
          </cell>
        </row>
        <row r="3371">
          <cell r="H3371">
            <v>0</v>
          </cell>
        </row>
        <row r="3372">
          <cell r="H3372">
            <v>0</v>
          </cell>
        </row>
        <row r="3373">
          <cell r="H3373">
            <v>0</v>
          </cell>
        </row>
        <row r="3374">
          <cell r="H3374">
            <v>0</v>
          </cell>
        </row>
        <row r="3375">
          <cell r="H3375">
            <v>0</v>
          </cell>
        </row>
        <row r="3376">
          <cell r="H3376">
            <v>0</v>
          </cell>
        </row>
        <row r="3377">
          <cell r="H3377">
            <v>0</v>
          </cell>
        </row>
        <row r="3378">
          <cell r="H3378">
            <v>0</v>
          </cell>
        </row>
        <row r="3379">
          <cell r="H3379">
            <v>0</v>
          </cell>
        </row>
        <row r="3380">
          <cell r="H3380">
            <v>0</v>
          </cell>
        </row>
        <row r="3381">
          <cell r="H3381">
            <v>0</v>
          </cell>
        </row>
        <row r="3382">
          <cell r="H3382">
            <v>0</v>
          </cell>
        </row>
        <row r="3383">
          <cell r="H3383">
            <v>0</v>
          </cell>
        </row>
        <row r="3384">
          <cell r="H3384">
            <v>0</v>
          </cell>
        </row>
        <row r="3385">
          <cell r="H3385">
            <v>0</v>
          </cell>
        </row>
        <row r="3386">
          <cell r="H3386">
            <v>0</v>
          </cell>
        </row>
        <row r="3387">
          <cell r="H3387">
            <v>0</v>
          </cell>
        </row>
        <row r="3388">
          <cell r="H3388">
            <v>0</v>
          </cell>
        </row>
        <row r="3389">
          <cell r="H3389">
            <v>0</v>
          </cell>
        </row>
        <row r="3390">
          <cell r="H3390">
            <v>0</v>
          </cell>
        </row>
        <row r="3391">
          <cell r="H3391">
            <v>0</v>
          </cell>
        </row>
        <row r="3392">
          <cell r="H3392">
            <v>0</v>
          </cell>
        </row>
        <row r="3393">
          <cell r="H3393">
            <v>0</v>
          </cell>
        </row>
        <row r="3394">
          <cell r="H3394">
            <v>0</v>
          </cell>
        </row>
        <row r="3395">
          <cell r="H3395">
            <v>0</v>
          </cell>
        </row>
        <row r="3396">
          <cell r="H3396">
            <v>0</v>
          </cell>
        </row>
        <row r="3397">
          <cell r="H3397">
            <v>0</v>
          </cell>
        </row>
        <row r="3398">
          <cell r="H3398">
            <v>0</v>
          </cell>
        </row>
        <row r="3399">
          <cell r="H3399">
            <v>0</v>
          </cell>
        </row>
        <row r="3400">
          <cell r="H3400">
            <v>0</v>
          </cell>
        </row>
        <row r="3401">
          <cell r="H3401">
            <v>0</v>
          </cell>
        </row>
        <row r="3402">
          <cell r="H3402">
            <v>0</v>
          </cell>
        </row>
        <row r="3403">
          <cell r="H3403">
            <v>0</v>
          </cell>
        </row>
        <row r="3404">
          <cell r="H3404">
            <v>0</v>
          </cell>
        </row>
        <row r="3405">
          <cell r="H3405">
            <v>0</v>
          </cell>
        </row>
        <row r="3406">
          <cell r="H3406">
            <v>0</v>
          </cell>
        </row>
        <row r="3407">
          <cell r="H3407">
            <v>0</v>
          </cell>
        </row>
        <row r="3408">
          <cell r="H3408">
            <v>0</v>
          </cell>
        </row>
        <row r="3409">
          <cell r="H3409">
            <v>0</v>
          </cell>
        </row>
        <row r="3410">
          <cell r="H3410">
            <v>0</v>
          </cell>
        </row>
        <row r="3411">
          <cell r="H3411">
            <v>0</v>
          </cell>
        </row>
        <row r="3412">
          <cell r="H3412">
            <v>0</v>
          </cell>
        </row>
        <row r="3413">
          <cell r="H3413">
            <v>0</v>
          </cell>
        </row>
        <row r="3414">
          <cell r="H3414">
            <v>0</v>
          </cell>
        </row>
        <row r="3415">
          <cell r="H3415">
            <v>0</v>
          </cell>
        </row>
        <row r="3416">
          <cell r="H3416">
            <v>0</v>
          </cell>
        </row>
        <row r="3417">
          <cell r="H3417">
            <v>0</v>
          </cell>
        </row>
        <row r="3418">
          <cell r="H3418">
            <v>0</v>
          </cell>
        </row>
        <row r="3419">
          <cell r="H3419">
            <v>0</v>
          </cell>
        </row>
        <row r="3420">
          <cell r="H3420">
            <v>0</v>
          </cell>
        </row>
        <row r="3421">
          <cell r="H3421">
            <v>0</v>
          </cell>
        </row>
        <row r="3422">
          <cell r="H3422">
            <v>0</v>
          </cell>
        </row>
        <row r="3423">
          <cell r="H3423">
            <v>0</v>
          </cell>
        </row>
        <row r="3424">
          <cell r="H3424">
            <v>0</v>
          </cell>
        </row>
        <row r="3425">
          <cell r="H3425">
            <v>0</v>
          </cell>
        </row>
        <row r="3426">
          <cell r="H3426">
            <v>0</v>
          </cell>
        </row>
        <row r="3427">
          <cell r="H3427">
            <v>0</v>
          </cell>
        </row>
        <row r="3428">
          <cell r="H3428">
            <v>0</v>
          </cell>
        </row>
        <row r="3429">
          <cell r="H3429">
            <v>0</v>
          </cell>
        </row>
        <row r="3430">
          <cell r="H3430">
            <v>0</v>
          </cell>
        </row>
        <row r="3431">
          <cell r="H3431">
            <v>0</v>
          </cell>
        </row>
        <row r="3432">
          <cell r="H3432">
            <v>0</v>
          </cell>
        </row>
        <row r="3433">
          <cell r="H3433">
            <v>0</v>
          </cell>
        </row>
        <row r="3434">
          <cell r="H3434">
            <v>0</v>
          </cell>
        </row>
        <row r="3435">
          <cell r="H3435">
            <v>0</v>
          </cell>
        </row>
        <row r="3436">
          <cell r="H3436">
            <v>0</v>
          </cell>
        </row>
        <row r="3437">
          <cell r="H3437">
            <v>0</v>
          </cell>
        </row>
        <row r="3438">
          <cell r="H3438">
            <v>0</v>
          </cell>
        </row>
        <row r="3439">
          <cell r="H3439">
            <v>0</v>
          </cell>
        </row>
        <row r="3440">
          <cell r="H3440">
            <v>0</v>
          </cell>
        </row>
        <row r="3441">
          <cell r="H3441">
            <v>0</v>
          </cell>
        </row>
        <row r="3442">
          <cell r="H3442">
            <v>0</v>
          </cell>
        </row>
        <row r="3443">
          <cell r="H3443">
            <v>0</v>
          </cell>
        </row>
        <row r="3444">
          <cell r="H3444">
            <v>0</v>
          </cell>
        </row>
        <row r="3445">
          <cell r="H3445">
            <v>0</v>
          </cell>
        </row>
        <row r="3446">
          <cell r="H3446">
            <v>0</v>
          </cell>
        </row>
        <row r="3447">
          <cell r="H3447">
            <v>0</v>
          </cell>
        </row>
        <row r="3448">
          <cell r="H3448">
            <v>0</v>
          </cell>
        </row>
        <row r="3449">
          <cell r="H3449">
            <v>0</v>
          </cell>
        </row>
        <row r="3450">
          <cell r="H3450">
            <v>0</v>
          </cell>
        </row>
        <row r="3451">
          <cell r="H3451">
            <v>0</v>
          </cell>
        </row>
        <row r="3452">
          <cell r="H3452">
            <v>0</v>
          </cell>
        </row>
        <row r="3453">
          <cell r="H3453">
            <v>0</v>
          </cell>
        </row>
        <row r="3454">
          <cell r="H3454">
            <v>0</v>
          </cell>
        </row>
        <row r="3455">
          <cell r="H3455">
            <v>0</v>
          </cell>
        </row>
        <row r="3456">
          <cell r="H3456">
            <v>0</v>
          </cell>
        </row>
        <row r="3457">
          <cell r="H3457">
            <v>0</v>
          </cell>
        </row>
        <row r="3458">
          <cell r="H3458">
            <v>0</v>
          </cell>
        </row>
        <row r="3459">
          <cell r="H3459">
            <v>0</v>
          </cell>
        </row>
        <row r="3460">
          <cell r="H3460">
            <v>0</v>
          </cell>
        </row>
        <row r="3461">
          <cell r="H3461">
            <v>0</v>
          </cell>
        </row>
        <row r="3462">
          <cell r="H3462">
            <v>0</v>
          </cell>
        </row>
        <row r="3463">
          <cell r="H3463">
            <v>0</v>
          </cell>
        </row>
        <row r="3464">
          <cell r="H3464">
            <v>0</v>
          </cell>
        </row>
        <row r="3465">
          <cell r="H3465">
            <v>0</v>
          </cell>
        </row>
        <row r="3466">
          <cell r="H3466">
            <v>0</v>
          </cell>
        </row>
        <row r="3467">
          <cell r="H3467">
            <v>0</v>
          </cell>
        </row>
        <row r="3468">
          <cell r="H3468">
            <v>0</v>
          </cell>
        </row>
        <row r="3469">
          <cell r="H3469">
            <v>0</v>
          </cell>
        </row>
        <row r="3470">
          <cell r="H3470">
            <v>0</v>
          </cell>
        </row>
        <row r="3471">
          <cell r="H3471">
            <v>0</v>
          </cell>
        </row>
        <row r="3472">
          <cell r="H3472">
            <v>0</v>
          </cell>
        </row>
        <row r="3473">
          <cell r="H3473">
            <v>0</v>
          </cell>
        </row>
        <row r="3474">
          <cell r="H3474">
            <v>0</v>
          </cell>
        </row>
        <row r="3475">
          <cell r="H3475">
            <v>0</v>
          </cell>
        </row>
        <row r="3476">
          <cell r="H3476">
            <v>0</v>
          </cell>
        </row>
        <row r="3477">
          <cell r="H3477">
            <v>0</v>
          </cell>
        </row>
        <row r="3478">
          <cell r="H3478">
            <v>0</v>
          </cell>
        </row>
        <row r="3479">
          <cell r="H3479">
            <v>0</v>
          </cell>
        </row>
        <row r="3480">
          <cell r="H3480">
            <v>0</v>
          </cell>
        </row>
        <row r="3481">
          <cell r="H3481">
            <v>0</v>
          </cell>
        </row>
        <row r="3482">
          <cell r="H3482">
            <v>0</v>
          </cell>
        </row>
        <row r="3483">
          <cell r="H3483">
            <v>0</v>
          </cell>
        </row>
        <row r="3484">
          <cell r="H3484">
            <v>0</v>
          </cell>
        </row>
        <row r="3485">
          <cell r="H3485">
            <v>0</v>
          </cell>
        </row>
        <row r="3486">
          <cell r="H3486">
            <v>0</v>
          </cell>
        </row>
        <row r="3487">
          <cell r="H3487">
            <v>0</v>
          </cell>
        </row>
        <row r="3488">
          <cell r="H3488">
            <v>0</v>
          </cell>
        </row>
        <row r="3489">
          <cell r="H3489">
            <v>0</v>
          </cell>
        </row>
        <row r="3490">
          <cell r="H3490">
            <v>0</v>
          </cell>
        </row>
        <row r="3491">
          <cell r="H3491">
            <v>0</v>
          </cell>
        </row>
        <row r="3492">
          <cell r="H3492">
            <v>0</v>
          </cell>
        </row>
        <row r="3493">
          <cell r="H3493">
            <v>0</v>
          </cell>
        </row>
        <row r="3494">
          <cell r="H3494">
            <v>0</v>
          </cell>
        </row>
        <row r="3495">
          <cell r="H3495">
            <v>0</v>
          </cell>
        </row>
        <row r="3496">
          <cell r="H3496">
            <v>0</v>
          </cell>
        </row>
        <row r="3497">
          <cell r="H3497">
            <v>0</v>
          </cell>
        </row>
        <row r="3498">
          <cell r="H3498">
            <v>0</v>
          </cell>
        </row>
        <row r="3499">
          <cell r="H3499">
            <v>0</v>
          </cell>
        </row>
        <row r="3500">
          <cell r="H3500">
            <v>0</v>
          </cell>
        </row>
        <row r="3501">
          <cell r="H3501">
            <v>0</v>
          </cell>
        </row>
        <row r="3502">
          <cell r="H3502">
            <v>0</v>
          </cell>
        </row>
        <row r="3503">
          <cell r="H3503">
            <v>0</v>
          </cell>
        </row>
        <row r="3504">
          <cell r="H3504">
            <v>0</v>
          </cell>
        </row>
        <row r="3505">
          <cell r="H3505">
            <v>0</v>
          </cell>
        </row>
        <row r="3506">
          <cell r="H3506">
            <v>0</v>
          </cell>
        </row>
        <row r="3507">
          <cell r="H3507">
            <v>0</v>
          </cell>
        </row>
        <row r="3508">
          <cell r="H3508">
            <v>0</v>
          </cell>
        </row>
        <row r="3509">
          <cell r="H3509">
            <v>0</v>
          </cell>
        </row>
        <row r="3510">
          <cell r="H3510">
            <v>0</v>
          </cell>
        </row>
        <row r="3511">
          <cell r="H3511">
            <v>0</v>
          </cell>
        </row>
        <row r="3512">
          <cell r="H3512">
            <v>0</v>
          </cell>
        </row>
        <row r="3513">
          <cell r="H3513">
            <v>0</v>
          </cell>
        </row>
        <row r="3514">
          <cell r="H3514">
            <v>0</v>
          </cell>
        </row>
        <row r="3515">
          <cell r="H3515">
            <v>0</v>
          </cell>
        </row>
        <row r="3516">
          <cell r="H3516">
            <v>0</v>
          </cell>
        </row>
        <row r="3517">
          <cell r="H3517">
            <v>0</v>
          </cell>
        </row>
        <row r="3518">
          <cell r="H3518">
            <v>0</v>
          </cell>
        </row>
        <row r="3519">
          <cell r="H3519">
            <v>0</v>
          </cell>
        </row>
        <row r="3520">
          <cell r="H3520">
            <v>0</v>
          </cell>
        </row>
        <row r="3521">
          <cell r="H3521">
            <v>0</v>
          </cell>
        </row>
        <row r="3522">
          <cell r="H3522">
            <v>0</v>
          </cell>
        </row>
        <row r="3523">
          <cell r="H3523">
            <v>0</v>
          </cell>
        </row>
        <row r="3524">
          <cell r="H3524">
            <v>0</v>
          </cell>
        </row>
        <row r="3525">
          <cell r="H3525">
            <v>0</v>
          </cell>
        </row>
        <row r="3526">
          <cell r="H3526">
            <v>0</v>
          </cell>
        </row>
        <row r="3527">
          <cell r="H3527">
            <v>0</v>
          </cell>
        </row>
        <row r="3528">
          <cell r="H3528">
            <v>0</v>
          </cell>
        </row>
        <row r="3529">
          <cell r="H3529">
            <v>0</v>
          </cell>
        </row>
        <row r="3530">
          <cell r="H3530">
            <v>0</v>
          </cell>
        </row>
        <row r="3531">
          <cell r="H3531">
            <v>0</v>
          </cell>
        </row>
        <row r="3532">
          <cell r="H3532">
            <v>0</v>
          </cell>
        </row>
        <row r="3533">
          <cell r="H3533">
            <v>0</v>
          </cell>
        </row>
        <row r="3534">
          <cell r="H3534">
            <v>0</v>
          </cell>
        </row>
        <row r="3535">
          <cell r="H3535">
            <v>0</v>
          </cell>
        </row>
        <row r="3536">
          <cell r="H3536">
            <v>0</v>
          </cell>
        </row>
        <row r="3537">
          <cell r="H3537">
            <v>0</v>
          </cell>
        </row>
        <row r="3538">
          <cell r="H3538">
            <v>0</v>
          </cell>
        </row>
        <row r="3539">
          <cell r="H3539">
            <v>0</v>
          </cell>
        </row>
        <row r="3540">
          <cell r="H3540">
            <v>0</v>
          </cell>
        </row>
        <row r="3541">
          <cell r="H3541">
            <v>0</v>
          </cell>
        </row>
        <row r="3542">
          <cell r="H3542">
            <v>0</v>
          </cell>
        </row>
        <row r="3543">
          <cell r="H3543">
            <v>0</v>
          </cell>
        </row>
        <row r="3544">
          <cell r="H3544">
            <v>0</v>
          </cell>
        </row>
        <row r="3545">
          <cell r="H3545">
            <v>0</v>
          </cell>
        </row>
        <row r="3546">
          <cell r="H3546">
            <v>0</v>
          </cell>
        </row>
        <row r="3547">
          <cell r="H3547">
            <v>0</v>
          </cell>
        </row>
        <row r="3548">
          <cell r="H3548">
            <v>0</v>
          </cell>
        </row>
        <row r="3549">
          <cell r="H3549">
            <v>0</v>
          </cell>
        </row>
        <row r="3550">
          <cell r="H3550">
            <v>0</v>
          </cell>
        </row>
        <row r="3551">
          <cell r="H3551">
            <v>0</v>
          </cell>
        </row>
        <row r="3552">
          <cell r="H3552">
            <v>0</v>
          </cell>
        </row>
        <row r="3553">
          <cell r="H3553">
            <v>0</v>
          </cell>
        </row>
        <row r="3554">
          <cell r="H3554">
            <v>0</v>
          </cell>
        </row>
        <row r="3555">
          <cell r="H3555">
            <v>0</v>
          </cell>
        </row>
        <row r="3556">
          <cell r="H3556">
            <v>0</v>
          </cell>
        </row>
        <row r="3557">
          <cell r="H3557">
            <v>0</v>
          </cell>
        </row>
        <row r="3558">
          <cell r="H3558">
            <v>0</v>
          </cell>
        </row>
        <row r="3559">
          <cell r="H3559">
            <v>0</v>
          </cell>
        </row>
        <row r="3560">
          <cell r="H3560">
            <v>0</v>
          </cell>
        </row>
        <row r="3561">
          <cell r="H3561">
            <v>0</v>
          </cell>
        </row>
        <row r="3562">
          <cell r="H3562">
            <v>0</v>
          </cell>
        </row>
        <row r="3563">
          <cell r="H3563">
            <v>0</v>
          </cell>
        </row>
        <row r="3564">
          <cell r="H3564">
            <v>0</v>
          </cell>
        </row>
        <row r="3565">
          <cell r="H3565">
            <v>0</v>
          </cell>
        </row>
        <row r="3566">
          <cell r="H3566">
            <v>0</v>
          </cell>
        </row>
        <row r="3567">
          <cell r="H3567">
            <v>0</v>
          </cell>
        </row>
        <row r="3568">
          <cell r="H3568">
            <v>0</v>
          </cell>
        </row>
        <row r="3569">
          <cell r="H3569">
            <v>0</v>
          </cell>
        </row>
        <row r="3570">
          <cell r="H3570">
            <v>0</v>
          </cell>
        </row>
        <row r="3571">
          <cell r="H3571">
            <v>0</v>
          </cell>
        </row>
        <row r="3572">
          <cell r="H3572">
            <v>0</v>
          </cell>
        </row>
        <row r="3573">
          <cell r="H3573">
            <v>0</v>
          </cell>
        </row>
        <row r="3574">
          <cell r="H3574">
            <v>0</v>
          </cell>
        </row>
        <row r="3575">
          <cell r="H3575">
            <v>0</v>
          </cell>
        </row>
        <row r="3576">
          <cell r="H3576">
            <v>0</v>
          </cell>
        </row>
        <row r="3577">
          <cell r="H3577">
            <v>0</v>
          </cell>
        </row>
        <row r="3578">
          <cell r="H3578">
            <v>0</v>
          </cell>
        </row>
        <row r="3579">
          <cell r="H3579">
            <v>0</v>
          </cell>
        </row>
        <row r="3580">
          <cell r="H3580">
            <v>0</v>
          </cell>
        </row>
        <row r="3581">
          <cell r="H3581">
            <v>0</v>
          </cell>
        </row>
        <row r="3582">
          <cell r="H3582">
            <v>0</v>
          </cell>
        </row>
        <row r="3583">
          <cell r="H3583">
            <v>0</v>
          </cell>
        </row>
        <row r="3584">
          <cell r="H3584">
            <v>0</v>
          </cell>
        </row>
        <row r="3585">
          <cell r="H3585">
            <v>0</v>
          </cell>
        </row>
        <row r="3586">
          <cell r="H3586">
            <v>0</v>
          </cell>
        </row>
        <row r="3587">
          <cell r="H3587">
            <v>0</v>
          </cell>
        </row>
        <row r="3588">
          <cell r="H3588">
            <v>0</v>
          </cell>
        </row>
        <row r="3589">
          <cell r="H3589">
            <v>0</v>
          </cell>
        </row>
        <row r="3590">
          <cell r="H3590">
            <v>0</v>
          </cell>
        </row>
        <row r="3591">
          <cell r="H3591">
            <v>0</v>
          </cell>
        </row>
        <row r="3592">
          <cell r="H3592">
            <v>0</v>
          </cell>
        </row>
        <row r="3593">
          <cell r="H3593">
            <v>0</v>
          </cell>
        </row>
        <row r="3594">
          <cell r="H3594">
            <v>0</v>
          </cell>
        </row>
        <row r="3595">
          <cell r="H3595">
            <v>0</v>
          </cell>
        </row>
        <row r="3596">
          <cell r="H3596">
            <v>0</v>
          </cell>
        </row>
        <row r="3597">
          <cell r="H3597">
            <v>0</v>
          </cell>
        </row>
        <row r="3598">
          <cell r="H3598">
            <v>0</v>
          </cell>
        </row>
        <row r="3599">
          <cell r="H3599">
            <v>0</v>
          </cell>
        </row>
        <row r="3600">
          <cell r="H3600">
            <v>0</v>
          </cell>
        </row>
        <row r="3601">
          <cell r="H3601">
            <v>0</v>
          </cell>
        </row>
        <row r="3602">
          <cell r="H3602">
            <v>0</v>
          </cell>
        </row>
        <row r="3603">
          <cell r="H3603">
            <v>0</v>
          </cell>
        </row>
        <row r="3604">
          <cell r="H3604">
            <v>0</v>
          </cell>
        </row>
        <row r="3605">
          <cell r="H3605">
            <v>0</v>
          </cell>
        </row>
        <row r="3606">
          <cell r="H3606">
            <v>0</v>
          </cell>
        </row>
        <row r="3607">
          <cell r="H3607">
            <v>0</v>
          </cell>
        </row>
        <row r="3608">
          <cell r="H3608">
            <v>0</v>
          </cell>
        </row>
        <row r="3609">
          <cell r="H3609">
            <v>0</v>
          </cell>
        </row>
        <row r="3610">
          <cell r="H3610">
            <v>0</v>
          </cell>
        </row>
        <row r="3611">
          <cell r="H3611">
            <v>0</v>
          </cell>
        </row>
        <row r="3612">
          <cell r="H3612">
            <v>0</v>
          </cell>
        </row>
        <row r="3613">
          <cell r="H3613">
            <v>0</v>
          </cell>
        </row>
        <row r="3614">
          <cell r="H3614">
            <v>0</v>
          </cell>
        </row>
        <row r="3615">
          <cell r="H3615">
            <v>0</v>
          </cell>
        </row>
        <row r="3616">
          <cell r="H3616">
            <v>0</v>
          </cell>
        </row>
        <row r="3617">
          <cell r="H3617">
            <v>0</v>
          </cell>
        </row>
        <row r="3618">
          <cell r="H3618">
            <v>0</v>
          </cell>
        </row>
        <row r="3619">
          <cell r="H3619">
            <v>0</v>
          </cell>
        </row>
        <row r="3620">
          <cell r="H3620">
            <v>0</v>
          </cell>
        </row>
        <row r="3621">
          <cell r="H3621">
            <v>0</v>
          </cell>
        </row>
        <row r="3622">
          <cell r="H3622">
            <v>0</v>
          </cell>
        </row>
        <row r="3623">
          <cell r="H3623">
            <v>0</v>
          </cell>
        </row>
        <row r="3624">
          <cell r="H3624">
            <v>0</v>
          </cell>
        </row>
        <row r="3625">
          <cell r="H3625">
            <v>0</v>
          </cell>
        </row>
        <row r="3626">
          <cell r="H3626">
            <v>0</v>
          </cell>
        </row>
        <row r="3627">
          <cell r="H3627">
            <v>0</v>
          </cell>
        </row>
        <row r="3628">
          <cell r="H3628">
            <v>0</v>
          </cell>
        </row>
        <row r="3629">
          <cell r="H3629">
            <v>0</v>
          </cell>
        </row>
        <row r="3630">
          <cell r="H3630">
            <v>0</v>
          </cell>
        </row>
        <row r="3631">
          <cell r="H3631">
            <v>0</v>
          </cell>
        </row>
        <row r="3632">
          <cell r="H3632">
            <v>0</v>
          </cell>
        </row>
        <row r="3633">
          <cell r="H3633">
            <v>0</v>
          </cell>
        </row>
        <row r="3634">
          <cell r="H3634">
            <v>0</v>
          </cell>
        </row>
        <row r="3635">
          <cell r="H3635">
            <v>0</v>
          </cell>
        </row>
        <row r="3636">
          <cell r="H3636">
            <v>0</v>
          </cell>
        </row>
        <row r="3637">
          <cell r="H3637">
            <v>0</v>
          </cell>
        </row>
        <row r="3638">
          <cell r="H3638">
            <v>0</v>
          </cell>
        </row>
        <row r="3639">
          <cell r="H3639">
            <v>0</v>
          </cell>
        </row>
        <row r="3640">
          <cell r="H3640">
            <v>0</v>
          </cell>
        </row>
        <row r="3641">
          <cell r="H3641">
            <v>0</v>
          </cell>
        </row>
        <row r="3642">
          <cell r="H3642">
            <v>0</v>
          </cell>
        </row>
        <row r="3643">
          <cell r="H3643">
            <v>0</v>
          </cell>
        </row>
        <row r="3644">
          <cell r="H3644">
            <v>0</v>
          </cell>
        </row>
        <row r="3645">
          <cell r="H3645">
            <v>0</v>
          </cell>
        </row>
        <row r="3646">
          <cell r="H3646">
            <v>0</v>
          </cell>
        </row>
        <row r="3647">
          <cell r="H3647">
            <v>0</v>
          </cell>
        </row>
        <row r="3648">
          <cell r="H3648">
            <v>0</v>
          </cell>
        </row>
        <row r="3649">
          <cell r="H3649">
            <v>0</v>
          </cell>
        </row>
        <row r="3650">
          <cell r="H3650">
            <v>0</v>
          </cell>
        </row>
        <row r="3651">
          <cell r="H3651">
            <v>0</v>
          </cell>
        </row>
        <row r="3652">
          <cell r="H3652">
            <v>0</v>
          </cell>
        </row>
        <row r="3653">
          <cell r="H3653">
            <v>0</v>
          </cell>
        </row>
        <row r="3654">
          <cell r="H3654">
            <v>0</v>
          </cell>
        </row>
        <row r="3655">
          <cell r="H3655">
            <v>0</v>
          </cell>
        </row>
        <row r="3656">
          <cell r="H3656">
            <v>0</v>
          </cell>
        </row>
        <row r="3657">
          <cell r="H3657">
            <v>0</v>
          </cell>
        </row>
        <row r="3658">
          <cell r="H3658">
            <v>0</v>
          </cell>
        </row>
        <row r="3659">
          <cell r="H3659">
            <v>0</v>
          </cell>
        </row>
        <row r="3660">
          <cell r="H3660">
            <v>0</v>
          </cell>
        </row>
        <row r="3661">
          <cell r="H3661">
            <v>0</v>
          </cell>
        </row>
        <row r="3662">
          <cell r="H3662">
            <v>0</v>
          </cell>
        </row>
        <row r="3663">
          <cell r="H3663">
            <v>0</v>
          </cell>
        </row>
        <row r="3664">
          <cell r="H3664">
            <v>0</v>
          </cell>
        </row>
        <row r="3665">
          <cell r="H3665">
            <v>0</v>
          </cell>
        </row>
        <row r="3666">
          <cell r="H3666">
            <v>0</v>
          </cell>
        </row>
        <row r="3667">
          <cell r="H3667">
            <v>0</v>
          </cell>
        </row>
        <row r="3668">
          <cell r="H3668">
            <v>0</v>
          </cell>
        </row>
        <row r="3669">
          <cell r="H3669">
            <v>0</v>
          </cell>
        </row>
        <row r="3670">
          <cell r="H3670">
            <v>0</v>
          </cell>
        </row>
        <row r="3671">
          <cell r="H3671">
            <v>0</v>
          </cell>
        </row>
        <row r="3672">
          <cell r="H3672">
            <v>0</v>
          </cell>
        </row>
        <row r="3673">
          <cell r="H3673">
            <v>0</v>
          </cell>
        </row>
        <row r="3674">
          <cell r="H3674">
            <v>0</v>
          </cell>
        </row>
        <row r="3675">
          <cell r="H3675">
            <v>0</v>
          </cell>
        </row>
        <row r="3676">
          <cell r="H3676">
            <v>0</v>
          </cell>
        </row>
        <row r="3677">
          <cell r="H3677">
            <v>0</v>
          </cell>
        </row>
        <row r="3678">
          <cell r="H3678">
            <v>0</v>
          </cell>
        </row>
        <row r="3679">
          <cell r="H3679">
            <v>0</v>
          </cell>
        </row>
        <row r="3680">
          <cell r="H3680">
            <v>0</v>
          </cell>
        </row>
        <row r="3681">
          <cell r="H3681">
            <v>0</v>
          </cell>
        </row>
        <row r="3682">
          <cell r="H3682">
            <v>0</v>
          </cell>
        </row>
        <row r="3683">
          <cell r="H3683">
            <v>0</v>
          </cell>
        </row>
        <row r="3684">
          <cell r="H3684">
            <v>0</v>
          </cell>
        </row>
        <row r="3685">
          <cell r="H3685">
            <v>0</v>
          </cell>
        </row>
        <row r="3686">
          <cell r="H3686">
            <v>0</v>
          </cell>
        </row>
        <row r="3687">
          <cell r="H3687">
            <v>0</v>
          </cell>
        </row>
        <row r="3688">
          <cell r="H3688">
            <v>0</v>
          </cell>
        </row>
        <row r="3689">
          <cell r="H3689">
            <v>0</v>
          </cell>
        </row>
        <row r="3690">
          <cell r="H3690">
            <v>0</v>
          </cell>
        </row>
        <row r="3691">
          <cell r="H3691">
            <v>0</v>
          </cell>
        </row>
        <row r="3692">
          <cell r="H3692">
            <v>0</v>
          </cell>
        </row>
        <row r="3693">
          <cell r="H3693">
            <v>0</v>
          </cell>
        </row>
        <row r="3694">
          <cell r="H3694">
            <v>0</v>
          </cell>
        </row>
        <row r="3695">
          <cell r="H3695">
            <v>0</v>
          </cell>
        </row>
        <row r="3696">
          <cell r="H3696">
            <v>0</v>
          </cell>
        </row>
        <row r="3697">
          <cell r="H3697">
            <v>0</v>
          </cell>
        </row>
        <row r="3698">
          <cell r="H3698">
            <v>0</v>
          </cell>
        </row>
        <row r="3699">
          <cell r="H3699">
            <v>0</v>
          </cell>
        </row>
        <row r="3700">
          <cell r="H3700">
            <v>0</v>
          </cell>
        </row>
        <row r="3701">
          <cell r="H3701">
            <v>0</v>
          </cell>
        </row>
        <row r="3702">
          <cell r="H3702">
            <v>0</v>
          </cell>
        </row>
        <row r="3703">
          <cell r="H3703">
            <v>0</v>
          </cell>
        </row>
        <row r="3704">
          <cell r="H3704">
            <v>0</v>
          </cell>
        </row>
        <row r="3705">
          <cell r="H3705">
            <v>0</v>
          </cell>
        </row>
        <row r="3706">
          <cell r="H3706">
            <v>0</v>
          </cell>
        </row>
        <row r="3707">
          <cell r="H3707">
            <v>0</v>
          </cell>
        </row>
        <row r="3708">
          <cell r="H3708">
            <v>0</v>
          </cell>
        </row>
        <row r="3709">
          <cell r="H3709">
            <v>0</v>
          </cell>
        </row>
        <row r="3710">
          <cell r="H3710">
            <v>0</v>
          </cell>
        </row>
        <row r="3711">
          <cell r="H3711">
            <v>0</v>
          </cell>
        </row>
        <row r="3712">
          <cell r="H3712">
            <v>0</v>
          </cell>
        </row>
        <row r="3713">
          <cell r="H3713">
            <v>0</v>
          </cell>
        </row>
        <row r="3714">
          <cell r="H3714">
            <v>0</v>
          </cell>
        </row>
        <row r="3715">
          <cell r="H3715">
            <v>0</v>
          </cell>
        </row>
        <row r="3716">
          <cell r="H3716">
            <v>0</v>
          </cell>
        </row>
        <row r="3717">
          <cell r="H3717">
            <v>0</v>
          </cell>
        </row>
        <row r="3718">
          <cell r="H3718">
            <v>0</v>
          </cell>
        </row>
        <row r="3719">
          <cell r="H3719">
            <v>0</v>
          </cell>
        </row>
        <row r="3720">
          <cell r="H3720">
            <v>0</v>
          </cell>
        </row>
        <row r="3721">
          <cell r="H3721">
            <v>0</v>
          </cell>
        </row>
        <row r="3722">
          <cell r="H3722">
            <v>0</v>
          </cell>
        </row>
        <row r="3723">
          <cell r="H3723">
            <v>0</v>
          </cell>
        </row>
        <row r="3724">
          <cell r="H3724">
            <v>0</v>
          </cell>
        </row>
        <row r="3725">
          <cell r="H3725">
            <v>0</v>
          </cell>
        </row>
        <row r="3726">
          <cell r="H3726">
            <v>0</v>
          </cell>
        </row>
        <row r="3727">
          <cell r="H3727">
            <v>0</v>
          </cell>
        </row>
        <row r="3728">
          <cell r="H3728">
            <v>0</v>
          </cell>
        </row>
        <row r="3729">
          <cell r="H3729">
            <v>0</v>
          </cell>
        </row>
        <row r="3730">
          <cell r="H3730">
            <v>0</v>
          </cell>
        </row>
        <row r="3731">
          <cell r="H3731">
            <v>0</v>
          </cell>
        </row>
        <row r="3732">
          <cell r="H3732">
            <v>0</v>
          </cell>
        </row>
        <row r="3733">
          <cell r="H3733">
            <v>0</v>
          </cell>
        </row>
        <row r="3734">
          <cell r="H3734">
            <v>0</v>
          </cell>
        </row>
        <row r="3735">
          <cell r="H3735">
            <v>0</v>
          </cell>
        </row>
        <row r="3736">
          <cell r="H3736">
            <v>0</v>
          </cell>
        </row>
        <row r="3737">
          <cell r="H3737">
            <v>0</v>
          </cell>
        </row>
        <row r="3738">
          <cell r="H3738">
            <v>0</v>
          </cell>
        </row>
        <row r="3739">
          <cell r="H3739">
            <v>0</v>
          </cell>
        </row>
        <row r="3740">
          <cell r="H3740">
            <v>0</v>
          </cell>
        </row>
        <row r="3741">
          <cell r="H3741">
            <v>0</v>
          </cell>
        </row>
        <row r="3742">
          <cell r="H3742">
            <v>0</v>
          </cell>
        </row>
        <row r="3743">
          <cell r="H3743">
            <v>0</v>
          </cell>
        </row>
        <row r="3744">
          <cell r="H3744">
            <v>0</v>
          </cell>
        </row>
        <row r="3745">
          <cell r="H3745">
            <v>0</v>
          </cell>
        </row>
        <row r="3746">
          <cell r="H3746">
            <v>0</v>
          </cell>
        </row>
        <row r="3747">
          <cell r="H3747">
            <v>0</v>
          </cell>
        </row>
        <row r="3748">
          <cell r="H3748">
            <v>0</v>
          </cell>
        </row>
        <row r="3749">
          <cell r="H3749">
            <v>0</v>
          </cell>
        </row>
        <row r="3750">
          <cell r="H3750">
            <v>0</v>
          </cell>
        </row>
        <row r="3751">
          <cell r="H3751">
            <v>0</v>
          </cell>
        </row>
        <row r="3752">
          <cell r="H3752">
            <v>0</v>
          </cell>
        </row>
        <row r="3753">
          <cell r="H3753">
            <v>0</v>
          </cell>
        </row>
        <row r="3754">
          <cell r="H3754">
            <v>0</v>
          </cell>
        </row>
        <row r="3755">
          <cell r="H3755">
            <v>0</v>
          </cell>
        </row>
        <row r="3756">
          <cell r="H3756">
            <v>0</v>
          </cell>
        </row>
        <row r="3757">
          <cell r="H3757">
            <v>0</v>
          </cell>
        </row>
        <row r="3758">
          <cell r="H3758">
            <v>0</v>
          </cell>
        </row>
        <row r="3759">
          <cell r="H3759">
            <v>0</v>
          </cell>
        </row>
        <row r="3760">
          <cell r="H3760">
            <v>0</v>
          </cell>
        </row>
        <row r="3761">
          <cell r="H3761">
            <v>0</v>
          </cell>
        </row>
        <row r="3762">
          <cell r="H3762">
            <v>0</v>
          </cell>
        </row>
        <row r="3763">
          <cell r="H3763">
            <v>0</v>
          </cell>
        </row>
        <row r="3764">
          <cell r="H3764">
            <v>0</v>
          </cell>
        </row>
        <row r="3765">
          <cell r="H3765">
            <v>0</v>
          </cell>
        </row>
        <row r="3766">
          <cell r="H3766">
            <v>0</v>
          </cell>
        </row>
        <row r="3767">
          <cell r="H3767">
            <v>0</v>
          </cell>
        </row>
        <row r="3768">
          <cell r="H3768">
            <v>0</v>
          </cell>
        </row>
        <row r="3769">
          <cell r="H3769">
            <v>0</v>
          </cell>
        </row>
        <row r="3770">
          <cell r="H3770">
            <v>0</v>
          </cell>
        </row>
        <row r="3771">
          <cell r="H3771">
            <v>0</v>
          </cell>
        </row>
        <row r="3772">
          <cell r="H3772">
            <v>0</v>
          </cell>
        </row>
        <row r="3773">
          <cell r="H3773">
            <v>0</v>
          </cell>
        </row>
        <row r="3774">
          <cell r="H3774">
            <v>0</v>
          </cell>
        </row>
        <row r="3775">
          <cell r="H3775">
            <v>0</v>
          </cell>
        </row>
        <row r="3776">
          <cell r="H3776">
            <v>0</v>
          </cell>
        </row>
        <row r="3777">
          <cell r="H3777">
            <v>0</v>
          </cell>
        </row>
        <row r="3778">
          <cell r="H3778">
            <v>0</v>
          </cell>
        </row>
        <row r="3779">
          <cell r="H3779">
            <v>0</v>
          </cell>
        </row>
        <row r="3780">
          <cell r="H3780">
            <v>0</v>
          </cell>
        </row>
        <row r="3781">
          <cell r="H3781">
            <v>0</v>
          </cell>
        </row>
        <row r="3782">
          <cell r="H3782">
            <v>0</v>
          </cell>
        </row>
        <row r="3783">
          <cell r="H3783">
            <v>0</v>
          </cell>
        </row>
        <row r="3784">
          <cell r="H3784">
            <v>0</v>
          </cell>
        </row>
        <row r="3785">
          <cell r="H3785">
            <v>0</v>
          </cell>
        </row>
        <row r="3786">
          <cell r="H3786">
            <v>0</v>
          </cell>
        </row>
        <row r="3787">
          <cell r="H3787">
            <v>0</v>
          </cell>
        </row>
        <row r="3788">
          <cell r="H3788">
            <v>0</v>
          </cell>
        </row>
        <row r="3789">
          <cell r="H3789">
            <v>0</v>
          </cell>
        </row>
        <row r="3790">
          <cell r="H3790">
            <v>0</v>
          </cell>
        </row>
        <row r="3791">
          <cell r="H3791">
            <v>0</v>
          </cell>
        </row>
        <row r="3792">
          <cell r="H3792">
            <v>0</v>
          </cell>
        </row>
        <row r="3793">
          <cell r="H3793">
            <v>0</v>
          </cell>
        </row>
        <row r="3794">
          <cell r="H3794">
            <v>0</v>
          </cell>
        </row>
        <row r="3795">
          <cell r="H3795">
            <v>0</v>
          </cell>
        </row>
        <row r="3796">
          <cell r="H3796">
            <v>0</v>
          </cell>
        </row>
        <row r="3797">
          <cell r="H3797">
            <v>0</v>
          </cell>
        </row>
        <row r="3798">
          <cell r="H3798">
            <v>0</v>
          </cell>
        </row>
        <row r="3799">
          <cell r="H3799">
            <v>0</v>
          </cell>
        </row>
        <row r="3800">
          <cell r="H3800">
            <v>0</v>
          </cell>
        </row>
        <row r="3801">
          <cell r="H3801">
            <v>0</v>
          </cell>
        </row>
        <row r="3802">
          <cell r="H3802">
            <v>0</v>
          </cell>
        </row>
        <row r="3803">
          <cell r="H3803">
            <v>0</v>
          </cell>
        </row>
        <row r="3804">
          <cell r="H3804">
            <v>0</v>
          </cell>
        </row>
        <row r="3805">
          <cell r="H3805">
            <v>0</v>
          </cell>
        </row>
        <row r="3806">
          <cell r="H3806">
            <v>0</v>
          </cell>
        </row>
        <row r="3807">
          <cell r="H3807">
            <v>0</v>
          </cell>
        </row>
        <row r="3808">
          <cell r="H3808">
            <v>0</v>
          </cell>
        </row>
        <row r="3809">
          <cell r="H3809">
            <v>0</v>
          </cell>
        </row>
        <row r="3810">
          <cell r="H3810">
            <v>0</v>
          </cell>
        </row>
        <row r="3811">
          <cell r="H3811">
            <v>0</v>
          </cell>
        </row>
        <row r="3812">
          <cell r="H3812">
            <v>0</v>
          </cell>
        </row>
        <row r="3813">
          <cell r="H3813">
            <v>0</v>
          </cell>
        </row>
        <row r="3814">
          <cell r="H3814">
            <v>0</v>
          </cell>
        </row>
        <row r="3815">
          <cell r="H3815">
            <v>0</v>
          </cell>
        </row>
        <row r="3816">
          <cell r="H3816">
            <v>0</v>
          </cell>
        </row>
        <row r="3817">
          <cell r="H3817">
            <v>0</v>
          </cell>
        </row>
        <row r="3818">
          <cell r="H3818">
            <v>0</v>
          </cell>
        </row>
        <row r="3819">
          <cell r="H3819">
            <v>0</v>
          </cell>
        </row>
        <row r="3820">
          <cell r="H3820">
            <v>0</v>
          </cell>
        </row>
        <row r="3821">
          <cell r="H3821">
            <v>0</v>
          </cell>
        </row>
        <row r="3822">
          <cell r="H3822">
            <v>0</v>
          </cell>
        </row>
        <row r="3823">
          <cell r="H3823">
            <v>0</v>
          </cell>
        </row>
        <row r="3824">
          <cell r="H3824">
            <v>0</v>
          </cell>
        </row>
        <row r="3825">
          <cell r="H3825">
            <v>0</v>
          </cell>
        </row>
        <row r="3826">
          <cell r="H3826">
            <v>0</v>
          </cell>
        </row>
        <row r="3827">
          <cell r="H3827">
            <v>0</v>
          </cell>
        </row>
        <row r="3828">
          <cell r="H3828">
            <v>0</v>
          </cell>
        </row>
        <row r="3829">
          <cell r="H3829">
            <v>0</v>
          </cell>
        </row>
        <row r="3830">
          <cell r="H3830">
            <v>0</v>
          </cell>
        </row>
        <row r="3831">
          <cell r="H3831">
            <v>0</v>
          </cell>
        </row>
        <row r="3832">
          <cell r="H3832">
            <v>0</v>
          </cell>
        </row>
        <row r="3833">
          <cell r="H3833">
            <v>0</v>
          </cell>
        </row>
        <row r="3834">
          <cell r="H3834">
            <v>0</v>
          </cell>
        </row>
        <row r="3835">
          <cell r="H3835">
            <v>0</v>
          </cell>
        </row>
        <row r="3836">
          <cell r="H3836">
            <v>0</v>
          </cell>
        </row>
        <row r="3837">
          <cell r="H3837">
            <v>0</v>
          </cell>
        </row>
        <row r="3838">
          <cell r="H3838">
            <v>0</v>
          </cell>
        </row>
        <row r="3839">
          <cell r="H3839">
            <v>0</v>
          </cell>
        </row>
        <row r="3840">
          <cell r="H3840">
            <v>0</v>
          </cell>
        </row>
        <row r="3841">
          <cell r="H3841">
            <v>0</v>
          </cell>
        </row>
        <row r="3842">
          <cell r="H3842">
            <v>0</v>
          </cell>
        </row>
        <row r="3843">
          <cell r="H3843">
            <v>0</v>
          </cell>
        </row>
        <row r="3844">
          <cell r="H3844">
            <v>0</v>
          </cell>
        </row>
        <row r="3845">
          <cell r="H3845">
            <v>0</v>
          </cell>
        </row>
        <row r="3846">
          <cell r="H3846">
            <v>0</v>
          </cell>
        </row>
        <row r="3847">
          <cell r="H3847">
            <v>0</v>
          </cell>
        </row>
        <row r="3848">
          <cell r="H3848">
            <v>0</v>
          </cell>
        </row>
        <row r="3849">
          <cell r="H3849">
            <v>0</v>
          </cell>
        </row>
        <row r="3850">
          <cell r="H3850">
            <v>0</v>
          </cell>
        </row>
        <row r="3851">
          <cell r="H3851">
            <v>0</v>
          </cell>
        </row>
        <row r="3852">
          <cell r="H3852">
            <v>0</v>
          </cell>
        </row>
        <row r="3853">
          <cell r="H3853">
            <v>0</v>
          </cell>
        </row>
        <row r="3854">
          <cell r="H3854">
            <v>0</v>
          </cell>
        </row>
        <row r="3855">
          <cell r="H3855">
            <v>0</v>
          </cell>
        </row>
        <row r="3856">
          <cell r="H3856">
            <v>0</v>
          </cell>
        </row>
        <row r="3857">
          <cell r="H3857">
            <v>0</v>
          </cell>
        </row>
        <row r="3858">
          <cell r="H3858">
            <v>0</v>
          </cell>
        </row>
        <row r="3859">
          <cell r="H3859">
            <v>0</v>
          </cell>
        </row>
        <row r="3860">
          <cell r="H3860">
            <v>0</v>
          </cell>
        </row>
        <row r="3861">
          <cell r="H3861">
            <v>0</v>
          </cell>
        </row>
        <row r="3862">
          <cell r="H3862">
            <v>0</v>
          </cell>
        </row>
        <row r="3863">
          <cell r="H3863">
            <v>0</v>
          </cell>
        </row>
        <row r="3864">
          <cell r="H3864">
            <v>0</v>
          </cell>
        </row>
        <row r="3865">
          <cell r="H3865">
            <v>0</v>
          </cell>
        </row>
        <row r="3866">
          <cell r="H3866">
            <v>0</v>
          </cell>
        </row>
        <row r="3867">
          <cell r="H3867">
            <v>0</v>
          </cell>
        </row>
        <row r="3868">
          <cell r="H3868">
            <v>0</v>
          </cell>
        </row>
        <row r="3869">
          <cell r="H3869">
            <v>0</v>
          </cell>
        </row>
        <row r="3870">
          <cell r="H3870">
            <v>0</v>
          </cell>
        </row>
        <row r="3871">
          <cell r="H3871">
            <v>0</v>
          </cell>
        </row>
        <row r="3872">
          <cell r="H3872">
            <v>0</v>
          </cell>
        </row>
        <row r="3873">
          <cell r="H3873">
            <v>0</v>
          </cell>
        </row>
        <row r="3874">
          <cell r="H3874">
            <v>0</v>
          </cell>
        </row>
        <row r="3875">
          <cell r="H3875">
            <v>0</v>
          </cell>
        </row>
        <row r="3876">
          <cell r="H3876">
            <v>0</v>
          </cell>
        </row>
        <row r="3877">
          <cell r="H3877">
            <v>0</v>
          </cell>
        </row>
        <row r="3878">
          <cell r="H3878">
            <v>0</v>
          </cell>
        </row>
        <row r="3879">
          <cell r="H3879">
            <v>0</v>
          </cell>
        </row>
        <row r="3880">
          <cell r="H3880">
            <v>0</v>
          </cell>
        </row>
        <row r="3881">
          <cell r="H3881">
            <v>0</v>
          </cell>
        </row>
        <row r="3882">
          <cell r="H3882">
            <v>0</v>
          </cell>
        </row>
        <row r="3883">
          <cell r="H3883">
            <v>0</v>
          </cell>
        </row>
        <row r="3884">
          <cell r="H3884">
            <v>0</v>
          </cell>
        </row>
        <row r="3885">
          <cell r="H3885">
            <v>0</v>
          </cell>
        </row>
        <row r="3886">
          <cell r="H3886">
            <v>0</v>
          </cell>
        </row>
        <row r="3887">
          <cell r="H3887">
            <v>0</v>
          </cell>
        </row>
        <row r="3888">
          <cell r="H3888">
            <v>0</v>
          </cell>
        </row>
        <row r="3889">
          <cell r="H3889">
            <v>0</v>
          </cell>
        </row>
        <row r="3890">
          <cell r="H3890">
            <v>0</v>
          </cell>
        </row>
        <row r="3891">
          <cell r="H3891">
            <v>0</v>
          </cell>
        </row>
        <row r="3892">
          <cell r="H3892">
            <v>0</v>
          </cell>
        </row>
        <row r="3893">
          <cell r="H3893">
            <v>0</v>
          </cell>
        </row>
        <row r="3894">
          <cell r="H3894">
            <v>0</v>
          </cell>
        </row>
        <row r="3895">
          <cell r="H3895">
            <v>0</v>
          </cell>
        </row>
        <row r="3896">
          <cell r="H3896">
            <v>0</v>
          </cell>
        </row>
        <row r="3897">
          <cell r="H3897">
            <v>0</v>
          </cell>
        </row>
        <row r="3898">
          <cell r="H3898">
            <v>0</v>
          </cell>
        </row>
        <row r="3899">
          <cell r="H3899">
            <v>0</v>
          </cell>
        </row>
        <row r="3900">
          <cell r="H3900">
            <v>0</v>
          </cell>
        </row>
        <row r="3901">
          <cell r="H3901">
            <v>0</v>
          </cell>
        </row>
        <row r="3902">
          <cell r="H3902">
            <v>0</v>
          </cell>
        </row>
        <row r="3903">
          <cell r="H3903">
            <v>0</v>
          </cell>
        </row>
        <row r="3904">
          <cell r="H3904">
            <v>0</v>
          </cell>
        </row>
        <row r="3905">
          <cell r="H3905">
            <v>0</v>
          </cell>
        </row>
        <row r="3906">
          <cell r="H3906">
            <v>0</v>
          </cell>
        </row>
        <row r="3907">
          <cell r="H3907">
            <v>0</v>
          </cell>
        </row>
        <row r="3908">
          <cell r="H3908">
            <v>0</v>
          </cell>
        </row>
        <row r="3909">
          <cell r="H3909">
            <v>0</v>
          </cell>
        </row>
        <row r="3910">
          <cell r="H3910">
            <v>0</v>
          </cell>
        </row>
        <row r="3911">
          <cell r="H3911">
            <v>0</v>
          </cell>
        </row>
        <row r="3912">
          <cell r="H3912">
            <v>0</v>
          </cell>
        </row>
        <row r="3913">
          <cell r="H3913">
            <v>0</v>
          </cell>
        </row>
        <row r="3914">
          <cell r="H3914">
            <v>0</v>
          </cell>
        </row>
        <row r="3915">
          <cell r="H3915">
            <v>0</v>
          </cell>
        </row>
        <row r="3916">
          <cell r="H3916">
            <v>0</v>
          </cell>
        </row>
        <row r="3917">
          <cell r="H3917">
            <v>0</v>
          </cell>
        </row>
        <row r="3918">
          <cell r="H3918">
            <v>0</v>
          </cell>
        </row>
        <row r="3919">
          <cell r="H3919">
            <v>0</v>
          </cell>
        </row>
        <row r="3920">
          <cell r="H3920">
            <v>0</v>
          </cell>
        </row>
        <row r="3921">
          <cell r="H3921">
            <v>0</v>
          </cell>
        </row>
        <row r="3922">
          <cell r="H3922">
            <v>0</v>
          </cell>
        </row>
        <row r="3923">
          <cell r="H3923">
            <v>0</v>
          </cell>
        </row>
        <row r="3924">
          <cell r="H3924">
            <v>0</v>
          </cell>
        </row>
        <row r="3925">
          <cell r="H3925">
            <v>0</v>
          </cell>
        </row>
        <row r="3926">
          <cell r="H3926">
            <v>0</v>
          </cell>
        </row>
        <row r="3927">
          <cell r="H3927">
            <v>0</v>
          </cell>
        </row>
        <row r="3928">
          <cell r="H3928">
            <v>0</v>
          </cell>
        </row>
        <row r="3929">
          <cell r="H3929">
            <v>0</v>
          </cell>
        </row>
        <row r="3930">
          <cell r="H3930">
            <v>0</v>
          </cell>
        </row>
        <row r="3931">
          <cell r="H3931">
            <v>0</v>
          </cell>
        </row>
        <row r="3932">
          <cell r="H3932">
            <v>0</v>
          </cell>
        </row>
        <row r="3933">
          <cell r="H3933">
            <v>0</v>
          </cell>
        </row>
        <row r="3934">
          <cell r="H3934">
            <v>0</v>
          </cell>
        </row>
        <row r="3935">
          <cell r="H3935">
            <v>0</v>
          </cell>
        </row>
        <row r="3936">
          <cell r="H3936">
            <v>0</v>
          </cell>
        </row>
        <row r="3937">
          <cell r="H3937">
            <v>0</v>
          </cell>
        </row>
        <row r="3938">
          <cell r="H3938">
            <v>0</v>
          </cell>
        </row>
        <row r="3939">
          <cell r="H3939">
            <v>0</v>
          </cell>
        </row>
        <row r="3940">
          <cell r="H3940">
            <v>0</v>
          </cell>
        </row>
        <row r="3941">
          <cell r="H3941">
            <v>0</v>
          </cell>
        </row>
        <row r="3942">
          <cell r="H3942">
            <v>0</v>
          </cell>
        </row>
        <row r="3943">
          <cell r="H3943">
            <v>0</v>
          </cell>
        </row>
        <row r="3944">
          <cell r="H3944">
            <v>0</v>
          </cell>
        </row>
        <row r="3945">
          <cell r="H3945">
            <v>0</v>
          </cell>
        </row>
        <row r="3946">
          <cell r="H3946">
            <v>0</v>
          </cell>
        </row>
        <row r="3947">
          <cell r="H3947">
            <v>0</v>
          </cell>
        </row>
        <row r="3948">
          <cell r="H3948">
            <v>0</v>
          </cell>
        </row>
        <row r="3949">
          <cell r="H3949">
            <v>0</v>
          </cell>
        </row>
        <row r="3950">
          <cell r="H3950">
            <v>0</v>
          </cell>
        </row>
        <row r="3951">
          <cell r="H3951">
            <v>0</v>
          </cell>
        </row>
        <row r="3952">
          <cell r="H3952">
            <v>0</v>
          </cell>
        </row>
        <row r="3953">
          <cell r="H3953">
            <v>0</v>
          </cell>
        </row>
        <row r="3954">
          <cell r="H3954">
            <v>0</v>
          </cell>
        </row>
        <row r="3955">
          <cell r="H3955">
            <v>0</v>
          </cell>
        </row>
        <row r="3956">
          <cell r="H3956">
            <v>0</v>
          </cell>
        </row>
        <row r="3957">
          <cell r="H3957">
            <v>0</v>
          </cell>
        </row>
        <row r="3958">
          <cell r="H3958">
            <v>0</v>
          </cell>
        </row>
        <row r="3959">
          <cell r="H3959">
            <v>0</v>
          </cell>
        </row>
        <row r="3960">
          <cell r="H3960">
            <v>0</v>
          </cell>
        </row>
        <row r="3961">
          <cell r="H3961">
            <v>0</v>
          </cell>
        </row>
        <row r="3962">
          <cell r="H3962">
            <v>0</v>
          </cell>
        </row>
        <row r="3963">
          <cell r="H3963">
            <v>0</v>
          </cell>
        </row>
        <row r="3964">
          <cell r="H3964">
            <v>0</v>
          </cell>
        </row>
        <row r="3965">
          <cell r="H3965">
            <v>0</v>
          </cell>
        </row>
        <row r="3966">
          <cell r="H3966">
            <v>0</v>
          </cell>
        </row>
        <row r="3967">
          <cell r="H3967">
            <v>0</v>
          </cell>
        </row>
        <row r="3968">
          <cell r="H3968">
            <v>0</v>
          </cell>
        </row>
        <row r="3969">
          <cell r="H3969">
            <v>0</v>
          </cell>
        </row>
        <row r="3970">
          <cell r="H3970">
            <v>0</v>
          </cell>
        </row>
        <row r="3971">
          <cell r="H3971">
            <v>0</v>
          </cell>
        </row>
        <row r="3972">
          <cell r="H3972">
            <v>0</v>
          </cell>
        </row>
        <row r="3973">
          <cell r="H3973">
            <v>0</v>
          </cell>
        </row>
        <row r="3974">
          <cell r="H3974">
            <v>0</v>
          </cell>
        </row>
        <row r="3975">
          <cell r="H3975">
            <v>0</v>
          </cell>
        </row>
        <row r="3976">
          <cell r="H3976">
            <v>0</v>
          </cell>
        </row>
        <row r="3977">
          <cell r="H3977">
            <v>0</v>
          </cell>
        </row>
        <row r="3978">
          <cell r="H3978">
            <v>0</v>
          </cell>
        </row>
        <row r="3979">
          <cell r="H3979">
            <v>0</v>
          </cell>
        </row>
        <row r="3980">
          <cell r="H3980">
            <v>0</v>
          </cell>
        </row>
        <row r="3981">
          <cell r="H3981">
            <v>0</v>
          </cell>
        </row>
        <row r="3982">
          <cell r="H3982">
            <v>0</v>
          </cell>
        </row>
        <row r="3983">
          <cell r="H3983">
            <v>0</v>
          </cell>
        </row>
        <row r="3984">
          <cell r="H3984">
            <v>0</v>
          </cell>
        </row>
        <row r="3985">
          <cell r="H3985">
            <v>0</v>
          </cell>
        </row>
        <row r="3986">
          <cell r="H3986">
            <v>0</v>
          </cell>
        </row>
        <row r="3987">
          <cell r="H3987">
            <v>0</v>
          </cell>
        </row>
        <row r="3988">
          <cell r="H3988">
            <v>0</v>
          </cell>
        </row>
        <row r="3989">
          <cell r="H3989">
            <v>0</v>
          </cell>
        </row>
        <row r="3990">
          <cell r="H3990">
            <v>0</v>
          </cell>
        </row>
        <row r="3991">
          <cell r="H3991">
            <v>0</v>
          </cell>
        </row>
        <row r="3992">
          <cell r="H3992">
            <v>0</v>
          </cell>
        </row>
        <row r="3993">
          <cell r="H3993">
            <v>0</v>
          </cell>
        </row>
        <row r="3994">
          <cell r="H3994">
            <v>0</v>
          </cell>
        </row>
        <row r="3995">
          <cell r="H3995">
            <v>0</v>
          </cell>
        </row>
        <row r="3996">
          <cell r="H3996">
            <v>0</v>
          </cell>
        </row>
        <row r="3997">
          <cell r="H3997">
            <v>0</v>
          </cell>
        </row>
        <row r="3998">
          <cell r="H3998">
            <v>0</v>
          </cell>
        </row>
        <row r="3999">
          <cell r="H3999">
            <v>0</v>
          </cell>
        </row>
        <row r="4000">
          <cell r="H4000">
            <v>0</v>
          </cell>
        </row>
        <row r="4001">
          <cell r="H4001">
            <v>0</v>
          </cell>
        </row>
        <row r="4002">
          <cell r="H4002">
            <v>0</v>
          </cell>
        </row>
        <row r="4003">
          <cell r="H4003">
            <v>0</v>
          </cell>
        </row>
        <row r="4004">
          <cell r="H4004">
            <v>0</v>
          </cell>
        </row>
        <row r="4005">
          <cell r="H4005">
            <v>0</v>
          </cell>
        </row>
        <row r="4006">
          <cell r="H4006">
            <v>0</v>
          </cell>
        </row>
        <row r="4007">
          <cell r="H4007">
            <v>0</v>
          </cell>
        </row>
        <row r="4008">
          <cell r="H4008">
            <v>0</v>
          </cell>
        </row>
        <row r="4009">
          <cell r="H4009">
            <v>0</v>
          </cell>
        </row>
        <row r="4010">
          <cell r="H4010">
            <v>0</v>
          </cell>
        </row>
        <row r="4011">
          <cell r="H4011">
            <v>0</v>
          </cell>
        </row>
        <row r="4012">
          <cell r="H4012">
            <v>0</v>
          </cell>
        </row>
        <row r="4013">
          <cell r="H4013">
            <v>0</v>
          </cell>
        </row>
        <row r="4014">
          <cell r="H4014">
            <v>0</v>
          </cell>
        </row>
        <row r="4015">
          <cell r="H4015">
            <v>0</v>
          </cell>
        </row>
        <row r="4016">
          <cell r="H4016">
            <v>0</v>
          </cell>
        </row>
        <row r="4017">
          <cell r="H4017">
            <v>0</v>
          </cell>
        </row>
        <row r="4018">
          <cell r="H4018">
            <v>0</v>
          </cell>
        </row>
        <row r="4019">
          <cell r="H4019">
            <v>0</v>
          </cell>
        </row>
        <row r="4020">
          <cell r="H4020">
            <v>0</v>
          </cell>
        </row>
        <row r="4021">
          <cell r="H4021">
            <v>0</v>
          </cell>
        </row>
        <row r="4022">
          <cell r="H4022">
            <v>0</v>
          </cell>
        </row>
        <row r="4023">
          <cell r="H4023">
            <v>0</v>
          </cell>
        </row>
        <row r="4024">
          <cell r="H4024">
            <v>0</v>
          </cell>
        </row>
        <row r="4025">
          <cell r="H4025">
            <v>0</v>
          </cell>
        </row>
        <row r="4026">
          <cell r="H4026">
            <v>0</v>
          </cell>
        </row>
        <row r="4027">
          <cell r="H4027">
            <v>0</v>
          </cell>
        </row>
        <row r="4028">
          <cell r="H4028">
            <v>0</v>
          </cell>
        </row>
        <row r="4029">
          <cell r="H4029">
            <v>0</v>
          </cell>
        </row>
        <row r="4030">
          <cell r="H4030">
            <v>0</v>
          </cell>
        </row>
        <row r="4031">
          <cell r="H4031">
            <v>0</v>
          </cell>
        </row>
        <row r="4032">
          <cell r="H4032">
            <v>0</v>
          </cell>
        </row>
        <row r="4033">
          <cell r="H4033">
            <v>0</v>
          </cell>
        </row>
        <row r="4034">
          <cell r="H4034">
            <v>0</v>
          </cell>
        </row>
        <row r="4035">
          <cell r="H4035">
            <v>0</v>
          </cell>
        </row>
        <row r="4036">
          <cell r="H4036">
            <v>0</v>
          </cell>
        </row>
        <row r="4037">
          <cell r="H4037">
            <v>0</v>
          </cell>
        </row>
        <row r="4038">
          <cell r="H4038">
            <v>0</v>
          </cell>
        </row>
        <row r="4039">
          <cell r="H4039">
            <v>0</v>
          </cell>
        </row>
        <row r="4040">
          <cell r="H4040">
            <v>0</v>
          </cell>
        </row>
        <row r="4041">
          <cell r="H4041">
            <v>0</v>
          </cell>
        </row>
        <row r="4042">
          <cell r="H4042">
            <v>0</v>
          </cell>
        </row>
        <row r="4043">
          <cell r="H4043">
            <v>0</v>
          </cell>
        </row>
        <row r="4044">
          <cell r="H4044">
            <v>0</v>
          </cell>
        </row>
        <row r="4045">
          <cell r="H4045">
            <v>0</v>
          </cell>
        </row>
        <row r="4046">
          <cell r="H4046">
            <v>0</v>
          </cell>
        </row>
        <row r="4047">
          <cell r="H4047">
            <v>0</v>
          </cell>
        </row>
        <row r="4048">
          <cell r="H4048">
            <v>0</v>
          </cell>
        </row>
        <row r="4049">
          <cell r="H4049">
            <v>0</v>
          </cell>
        </row>
        <row r="4050">
          <cell r="H4050">
            <v>0</v>
          </cell>
        </row>
        <row r="4051">
          <cell r="H4051">
            <v>0</v>
          </cell>
        </row>
        <row r="4052">
          <cell r="H4052">
            <v>0</v>
          </cell>
        </row>
        <row r="4053">
          <cell r="H4053">
            <v>0</v>
          </cell>
        </row>
        <row r="4054">
          <cell r="H4054">
            <v>0</v>
          </cell>
        </row>
        <row r="4055">
          <cell r="H4055">
            <v>0</v>
          </cell>
        </row>
        <row r="4056">
          <cell r="H4056">
            <v>0</v>
          </cell>
        </row>
        <row r="4057">
          <cell r="H4057">
            <v>0</v>
          </cell>
        </row>
        <row r="4058">
          <cell r="H4058">
            <v>0</v>
          </cell>
        </row>
        <row r="4059">
          <cell r="H4059">
            <v>0</v>
          </cell>
        </row>
        <row r="4060">
          <cell r="H4060">
            <v>0</v>
          </cell>
        </row>
        <row r="4061">
          <cell r="H4061">
            <v>0</v>
          </cell>
        </row>
        <row r="4062">
          <cell r="H4062">
            <v>0</v>
          </cell>
        </row>
        <row r="4063">
          <cell r="H4063">
            <v>0</v>
          </cell>
        </row>
        <row r="4064">
          <cell r="H4064">
            <v>0</v>
          </cell>
        </row>
        <row r="4065">
          <cell r="H4065">
            <v>0</v>
          </cell>
        </row>
        <row r="4066">
          <cell r="H4066">
            <v>0</v>
          </cell>
        </row>
        <row r="4067">
          <cell r="H4067">
            <v>0</v>
          </cell>
        </row>
        <row r="4068">
          <cell r="H4068">
            <v>0</v>
          </cell>
        </row>
        <row r="4069">
          <cell r="H4069">
            <v>0</v>
          </cell>
        </row>
        <row r="4070">
          <cell r="H4070">
            <v>0</v>
          </cell>
        </row>
        <row r="4071">
          <cell r="H4071">
            <v>0</v>
          </cell>
        </row>
        <row r="4072">
          <cell r="H4072">
            <v>0</v>
          </cell>
        </row>
        <row r="4073">
          <cell r="H4073">
            <v>0</v>
          </cell>
        </row>
        <row r="4074">
          <cell r="H4074">
            <v>0</v>
          </cell>
        </row>
        <row r="4075">
          <cell r="H4075">
            <v>0</v>
          </cell>
        </row>
        <row r="4076">
          <cell r="H4076">
            <v>0</v>
          </cell>
        </row>
        <row r="4077">
          <cell r="H4077">
            <v>0</v>
          </cell>
        </row>
        <row r="4078">
          <cell r="H4078">
            <v>0</v>
          </cell>
        </row>
        <row r="4079">
          <cell r="H4079">
            <v>0</v>
          </cell>
        </row>
        <row r="4080">
          <cell r="H4080">
            <v>0</v>
          </cell>
        </row>
        <row r="4081">
          <cell r="H4081">
            <v>0</v>
          </cell>
        </row>
        <row r="4082">
          <cell r="H4082">
            <v>0</v>
          </cell>
        </row>
        <row r="4083">
          <cell r="H4083">
            <v>0</v>
          </cell>
        </row>
        <row r="4084">
          <cell r="H4084">
            <v>0</v>
          </cell>
        </row>
        <row r="4085">
          <cell r="H4085">
            <v>0</v>
          </cell>
        </row>
        <row r="4086">
          <cell r="H4086">
            <v>0</v>
          </cell>
        </row>
        <row r="4087">
          <cell r="H4087">
            <v>0</v>
          </cell>
        </row>
        <row r="4088">
          <cell r="H4088">
            <v>0</v>
          </cell>
        </row>
        <row r="4089">
          <cell r="H4089">
            <v>0</v>
          </cell>
        </row>
        <row r="4090">
          <cell r="H4090">
            <v>0</v>
          </cell>
        </row>
        <row r="4091">
          <cell r="H4091">
            <v>0</v>
          </cell>
        </row>
        <row r="4092">
          <cell r="H4092">
            <v>0</v>
          </cell>
        </row>
        <row r="4093">
          <cell r="H4093">
            <v>0</v>
          </cell>
        </row>
        <row r="4094">
          <cell r="H4094">
            <v>0</v>
          </cell>
        </row>
        <row r="4095">
          <cell r="H4095">
            <v>0</v>
          </cell>
        </row>
        <row r="4096">
          <cell r="H4096">
            <v>0</v>
          </cell>
        </row>
        <row r="4097">
          <cell r="H4097">
            <v>0</v>
          </cell>
        </row>
        <row r="4098">
          <cell r="H4098">
            <v>0</v>
          </cell>
        </row>
        <row r="4099">
          <cell r="H4099">
            <v>0</v>
          </cell>
        </row>
        <row r="4100">
          <cell r="H4100">
            <v>0</v>
          </cell>
        </row>
        <row r="4101">
          <cell r="H4101">
            <v>0</v>
          </cell>
        </row>
        <row r="4102">
          <cell r="H4102">
            <v>0</v>
          </cell>
        </row>
        <row r="4103">
          <cell r="H4103">
            <v>0</v>
          </cell>
        </row>
        <row r="4104">
          <cell r="H4104">
            <v>0</v>
          </cell>
        </row>
        <row r="4105">
          <cell r="H4105">
            <v>0</v>
          </cell>
        </row>
        <row r="4106">
          <cell r="H4106">
            <v>0</v>
          </cell>
        </row>
        <row r="4107">
          <cell r="H4107">
            <v>0</v>
          </cell>
        </row>
        <row r="4108">
          <cell r="H4108">
            <v>0</v>
          </cell>
        </row>
        <row r="4109">
          <cell r="H4109">
            <v>0</v>
          </cell>
        </row>
        <row r="4110">
          <cell r="H4110">
            <v>0</v>
          </cell>
        </row>
        <row r="4111">
          <cell r="H4111">
            <v>0</v>
          </cell>
        </row>
        <row r="4112">
          <cell r="H4112">
            <v>0</v>
          </cell>
        </row>
        <row r="4113">
          <cell r="H4113">
            <v>0</v>
          </cell>
        </row>
        <row r="4114">
          <cell r="H4114">
            <v>0</v>
          </cell>
        </row>
        <row r="4115">
          <cell r="H4115">
            <v>0</v>
          </cell>
        </row>
        <row r="4116">
          <cell r="H4116">
            <v>0</v>
          </cell>
        </row>
        <row r="4117">
          <cell r="H4117">
            <v>0</v>
          </cell>
        </row>
        <row r="4118">
          <cell r="H4118">
            <v>0</v>
          </cell>
        </row>
        <row r="4119">
          <cell r="H4119">
            <v>0</v>
          </cell>
        </row>
        <row r="4120">
          <cell r="H4120">
            <v>0</v>
          </cell>
        </row>
        <row r="4121">
          <cell r="H4121">
            <v>0</v>
          </cell>
        </row>
        <row r="4122">
          <cell r="H4122">
            <v>0</v>
          </cell>
        </row>
        <row r="4123">
          <cell r="H4123">
            <v>0</v>
          </cell>
        </row>
        <row r="4124">
          <cell r="H4124">
            <v>0</v>
          </cell>
        </row>
        <row r="4125">
          <cell r="H4125">
            <v>0</v>
          </cell>
        </row>
        <row r="4126">
          <cell r="H4126">
            <v>0</v>
          </cell>
        </row>
        <row r="4127">
          <cell r="H4127">
            <v>0</v>
          </cell>
        </row>
        <row r="4128">
          <cell r="H4128">
            <v>0</v>
          </cell>
        </row>
        <row r="4129">
          <cell r="H4129">
            <v>0</v>
          </cell>
        </row>
        <row r="4130">
          <cell r="H4130">
            <v>0</v>
          </cell>
        </row>
        <row r="4131">
          <cell r="H4131">
            <v>0</v>
          </cell>
        </row>
        <row r="4132">
          <cell r="H4132">
            <v>0</v>
          </cell>
        </row>
        <row r="4133">
          <cell r="H4133">
            <v>0</v>
          </cell>
        </row>
        <row r="4134">
          <cell r="H4134">
            <v>0</v>
          </cell>
        </row>
        <row r="4135">
          <cell r="H4135">
            <v>0</v>
          </cell>
        </row>
        <row r="4136">
          <cell r="H4136">
            <v>0</v>
          </cell>
        </row>
        <row r="4137">
          <cell r="H4137">
            <v>0</v>
          </cell>
        </row>
        <row r="4138">
          <cell r="H4138">
            <v>0</v>
          </cell>
        </row>
        <row r="4139">
          <cell r="H4139">
            <v>0</v>
          </cell>
        </row>
        <row r="4140">
          <cell r="H4140">
            <v>0</v>
          </cell>
        </row>
        <row r="4141">
          <cell r="H4141">
            <v>0</v>
          </cell>
        </row>
        <row r="4142">
          <cell r="H4142">
            <v>0</v>
          </cell>
        </row>
        <row r="4143">
          <cell r="H4143">
            <v>0</v>
          </cell>
        </row>
        <row r="4144">
          <cell r="H4144">
            <v>0</v>
          </cell>
        </row>
        <row r="4145">
          <cell r="H4145">
            <v>0</v>
          </cell>
        </row>
        <row r="4146">
          <cell r="H4146">
            <v>0</v>
          </cell>
        </row>
        <row r="4147">
          <cell r="H4147">
            <v>0</v>
          </cell>
        </row>
        <row r="4148">
          <cell r="H4148">
            <v>0</v>
          </cell>
        </row>
        <row r="4149">
          <cell r="H4149">
            <v>0</v>
          </cell>
        </row>
        <row r="4150">
          <cell r="H4150">
            <v>0</v>
          </cell>
        </row>
        <row r="4151">
          <cell r="H4151">
            <v>0</v>
          </cell>
        </row>
        <row r="4152">
          <cell r="H4152">
            <v>0</v>
          </cell>
        </row>
        <row r="4153">
          <cell r="H4153">
            <v>0</v>
          </cell>
        </row>
        <row r="4154">
          <cell r="H4154">
            <v>0</v>
          </cell>
        </row>
        <row r="4155">
          <cell r="H4155">
            <v>0</v>
          </cell>
        </row>
        <row r="4156">
          <cell r="H4156">
            <v>0</v>
          </cell>
        </row>
        <row r="4157">
          <cell r="H4157">
            <v>0</v>
          </cell>
        </row>
        <row r="4158">
          <cell r="H4158">
            <v>0</v>
          </cell>
        </row>
        <row r="4159">
          <cell r="H4159">
            <v>0</v>
          </cell>
        </row>
        <row r="4160">
          <cell r="H4160">
            <v>0</v>
          </cell>
        </row>
        <row r="4161">
          <cell r="H4161">
            <v>0</v>
          </cell>
        </row>
        <row r="4162">
          <cell r="H4162">
            <v>0</v>
          </cell>
        </row>
        <row r="4163">
          <cell r="H4163">
            <v>0</v>
          </cell>
        </row>
        <row r="4164">
          <cell r="H4164">
            <v>0</v>
          </cell>
        </row>
        <row r="4165">
          <cell r="H4165">
            <v>0</v>
          </cell>
        </row>
        <row r="4166">
          <cell r="H4166">
            <v>0</v>
          </cell>
        </row>
        <row r="4167">
          <cell r="H4167">
            <v>0</v>
          </cell>
        </row>
        <row r="4168">
          <cell r="H4168">
            <v>0</v>
          </cell>
        </row>
        <row r="4169">
          <cell r="H4169">
            <v>0</v>
          </cell>
        </row>
        <row r="4170">
          <cell r="H4170">
            <v>0</v>
          </cell>
        </row>
        <row r="4171">
          <cell r="H4171">
            <v>0</v>
          </cell>
        </row>
        <row r="4172">
          <cell r="H4172">
            <v>0</v>
          </cell>
        </row>
        <row r="4173">
          <cell r="H4173">
            <v>0</v>
          </cell>
        </row>
        <row r="4174">
          <cell r="H4174">
            <v>0</v>
          </cell>
        </row>
        <row r="4175">
          <cell r="H4175">
            <v>0</v>
          </cell>
        </row>
        <row r="4176">
          <cell r="H4176">
            <v>0</v>
          </cell>
        </row>
        <row r="4177">
          <cell r="H4177">
            <v>0</v>
          </cell>
        </row>
        <row r="4178">
          <cell r="H4178">
            <v>0</v>
          </cell>
        </row>
        <row r="4179">
          <cell r="H4179">
            <v>0</v>
          </cell>
        </row>
        <row r="4180">
          <cell r="H4180">
            <v>0</v>
          </cell>
        </row>
        <row r="4181">
          <cell r="H4181">
            <v>0</v>
          </cell>
        </row>
        <row r="4182">
          <cell r="H4182">
            <v>0</v>
          </cell>
        </row>
        <row r="4183">
          <cell r="H4183">
            <v>0</v>
          </cell>
        </row>
        <row r="4184">
          <cell r="H4184">
            <v>0</v>
          </cell>
        </row>
        <row r="4185">
          <cell r="H4185">
            <v>0</v>
          </cell>
        </row>
        <row r="4186">
          <cell r="H4186">
            <v>0</v>
          </cell>
        </row>
        <row r="4187">
          <cell r="H4187">
            <v>0</v>
          </cell>
        </row>
        <row r="4188">
          <cell r="H4188">
            <v>0</v>
          </cell>
        </row>
        <row r="4189">
          <cell r="H4189">
            <v>0</v>
          </cell>
        </row>
        <row r="4190">
          <cell r="H4190">
            <v>0</v>
          </cell>
        </row>
        <row r="4191">
          <cell r="H4191">
            <v>0</v>
          </cell>
        </row>
        <row r="4192">
          <cell r="H4192">
            <v>0</v>
          </cell>
        </row>
        <row r="4193">
          <cell r="H4193">
            <v>0</v>
          </cell>
        </row>
        <row r="4194">
          <cell r="H4194">
            <v>0</v>
          </cell>
        </row>
        <row r="4195">
          <cell r="H4195">
            <v>0</v>
          </cell>
        </row>
        <row r="4196">
          <cell r="H4196">
            <v>0</v>
          </cell>
        </row>
        <row r="4197">
          <cell r="H4197">
            <v>0</v>
          </cell>
        </row>
        <row r="4198">
          <cell r="H4198">
            <v>0</v>
          </cell>
        </row>
        <row r="4199">
          <cell r="H4199">
            <v>0</v>
          </cell>
        </row>
        <row r="4200">
          <cell r="H4200">
            <v>0</v>
          </cell>
        </row>
        <row r="4201">
          <cell r="H4201">
            <v>0</v>
          </cell>
        </row>
        <row r="4202">
          <cell r="H4202">
            <v>0</v>
          </cell>
        </row>
        <row r="4203">
          <cell r="H4203">
            <v>0</v>
          </cell>
        </row>
        <row r="4204">
          <cell r="H4204">
            <v>0</v>
          </cell>
        </row>
        <row r="4205">
          <cell r="H4205">
            <v>0</v>
          </cell>
        </row>
        <row r="4206">
          <cell r="H4206">
            <v>0</v>
          </cell>
        </row>
        <row r="4207">
          <cell r="H4207">
            <v>0</v>
          </cell>
        </row>
        <row r="4208">
          <cell r="H4208">
            <v>0</v>
          </cell>
        </row>
        <row r="4209">
          <cell r="H4209">
            <v>0</v>
          </cell>
        </row>
        <row r="4210">
          <cell r="H4210">
            <v>0</v>
          </cell>
        </row>
        <row r="4211">
          <cell r="H4211">
            <v>0</v>
          </cell>
        </row>
        <row r="4212">
          <cell r="H4212">
            <v>0</v>
          </cell>
        </row>
        <row r="4213">
          <cell r="H4213">
            <v>0</v>
          </cell>
        </row>
        <row r="4214">
          <cell r="H4214">
            <v>0</v>
          </cell>
        </row>
        <row r="4215">
          <cell r="H4215">
            <v>0</v>
          </cell>
        </row>
        <row r="4216">
          <cell r="H4216">
            <v>0</v>
          </cell>
        </row>
        <row r="4217">
          <cell r="H4217">
            <v>0</v>
          </cell>
        </row>
        <row r="4218">
          <cell r="H4218">
            <v>0</v>
          </cell>
        </row>
        <row r="4219">
          <cell r="H4219">
            <v>0</v>
          </cell>
        </row>
        <row r="4220">
          <cell r="H4220">
            <v>0</v>
          </cell>
        </row>
        <row r="4221">
          <cell r="H4221">
            <v>0</v>
          </cell>
        </row>
        <row r="4222">
          <cell r="H4222">
            <v>0</v>
          </cell>
        </row>
        <row r="4223">
          <cell r="H4223">
            <v>0</v>
          </cell>
        </row>
        <row r="4224">
          <cell r="H4224">
            <v>0</v>
          </cell>
        </row>
        <row r="4225">
          <cell r="H4225">
            <v>0</v>
          </cell>
        </row>
        <row r="4226">
          <cell r="H4226">
            <v>0</v>
          </cell>
        </row>
        <row r="4227">
          <cell r="H4227">
            <v>0</v>
          </cell>
        </row>
        <row r="4228">
          <cell r="H4228">
            <v>0</v>
          </cell>
        </row>
        <row r="4229">
          <cell r="H4229">
            <v>0</v>
          </cell>
        </row>
        <row r="4230">
          <cell r="H4230">
            <v>0</v>
          </cell>
        </row>
        <row r="4231">
          <cell r="H4231">
            <v>0</v>
          </cell>
        </row>
        <row r="4232">
          <cell r="H4232">
            <v>0</v>
          </cell>
        </row>
        <row r="4233">
          <cell r="H4233">
            <v>0</v>
          </cell>
        </row>
        <row r="4234">
          <cell r="H4234">
            <v>0</v>
          </cell>
        </row>
        <row r="4235">
          <cell r="H4235">
            <v>0</v>
          </cell>
        </row>
        <row r="4236">
          <cell r="H4236">
            <v>0</v>
          </cell>
        </row>
        <row r="4237">
          <cell r="H4237">
            <v>0</v>
          </cell>
        </row>
        <row r="4238">
          <cell r="H4238">
            <v>0</v>
          </cell>
        </row>
        <row r="4239">
          <cell r="H4239">
            <v>0</v>
          </cell>
        </row>
        <row r="4240">
          <cell r="H4240">
            <v>0</v>
          </cell>
        </row>
        <row r="4241">
          <cell r="H4241">
            <v>0</v>
          </cell>
        </row>
        <row r="4242">
          <cell r="H4242">
            <v>0</v>
          </cell>
        </row>
        <row r="4243">
          <cell r="H4243">
            <v>0</v>
          </cell>
        </row>
        <row r="4244">
          <cell r="H4244">
            <v>0</v>
          </cell>
        </row>
        <row r="4245">
          <cell r="H4245">
            <v>0</v>
          </cell>
        </row>
        <row r="4246">
          <cell r="H4246">
            <v>0</v>
          </cell>
        </row>
        <row r="4247">
          <cell r="H4247">
            <v>0</v>
          </cell>
        </row>
        <row r="4248">
          <cell r="H4248">
            <v>0</v>
          </cell>
        </row>
        <row r="4249">
          <cell r="H4249">
            <v>0</v>
          </cell>
        </row>
        <row r="4250">
          <cell r="H4250">
            <v>0</v>
          </cell>
        </row>
        <row r="4251">
          <cell r="H4251">
            <v>0</v>
          </cell>
        </row>
        <row r="4252">
          <cell r="H4252">
            <v>0</v>
          </cell>
        </row>
        <row r="4253">
          <cell r="H4253">
            <v>0</v>
          </cell>
        </row>
        <row r="4254">
          <cell r="H4254">
            <v>0</v>
          </cell>
        </row>
        <row r="4255">
          <cell r="H4255">
            <v>0</v>
          </cell>
        </row>
        <row r="4256">
          <cell r="H4256">
            <v>0</v>
          </cell>
        </row>
        <row r="4257">
          <cell r="H4257">
            <v>0</v>
          </cell>
        </row>
        <row r="4258">
          <cell r="H4258">
            <v>0</v>
          </cell>
        </row>
        <row r="4259">
          <cell r="H4259">
            <v>0</v>
          </cell>
        </row>
        <row r="4260">
          <cell r="H4260">
            <v>0</v>
          </cell>
        </row>
        <row r="4261">
          <cell r="H4261">
            <v>0</v>
          </cell>
        </row>
        <row r="4262">
          <cell r="H4262">
            <v>0</v>
          </cell>
        </row>
        <row r="4263">
          <cell r="H4263">
            <v>0</v>
          </cell>
        </row>
        <row r="4264">
          <cell r="H4264">
            <v>0</v>
          </cell>
        </row>
        <row r="4265">
          <cell r="H4265">
            <v>0</v>
          </cell>
        </row>
        <row r="4266">
          <cell r="H4266">
            <v>0</v>
          </cell>
        </row>
        <row r="4267">
          <cell r="H4267">
            <v>0</v>
          </cell>
        </row>
        <row r="4268">
          <cell r="H4268">
            <v>0</v>
          </cell>
        </row>
        <row r="4269">
          <cell r="H4269">
            <v>0</v>
          </cell>
        </row>
        <row r="4270">
          <cell r="H4270">
            <v>0</v>
          </cell>
        </row>
        <row r="4271">
          <cell r="H4271">
            <v>0</v>
          </cell>
        </row>
        <row r="4272">
          <cell r="H4272">
            <v>0</v>
          </cell>
        </row>
        <row r="4273">
          <cell r="H4273">
            <v>0</v>
          </cell>
        </row>
        <row r="4274">
          <cell r="H4274">
            <v>0</v>
          </cell>
        </row>
        <row r="4275">
          <cell r="H4275">
            <v>0</v>
          </cell>
        </row>
        <row r="4276">
          <cell r="H4276">
            <v>0</v>
          </cell>
        </row>
        <row r="4277">
          <cell r="H4277">
            <v>0</v>
          </cell>
        </row>
        <row r="4278">
          <cell r="H4278">
            <v>0</v>
          </cell>
        </row>
        <row r="4279">
          <cell r="H4279">
            <v>0</v>
          </cell>
        </row>
        <row r="4280">
          <cell r="H4280">
            <v>0</v>
          </cell>
        </row>
        <row r="4281">
          <cell r="H4281">
            <v>0</v>
          </cell>
        </row>
        <row r="4282">
          <cell r="H4282">
            <v>0</v>
          </cell>
        </row>
        <row r="4283">
          <cell r="H4283">
            <v>0</v>
          </cell>
        </row>
        <row r="4284">
          <cell r="H4284">
            <v>0</v>
          </cell>
        </row>
        <row r="4285">
          <cell r="H4285">
            <v>0</v>
          </cell>
        </row>
        <row r="4286">
          <cell r="H4286">
            <v>0</v>
          </cell>
        </row>
        <row r="4287">
          <cell r="H4287">
            <v>0</v>
          </cell>
        </row>
        <row r="4288">
          <cell r="H4288">
            <v>0</v>
          </cell>
        </row>
        <row r="4289">
          <cell r="H4289">
            <v>0</v>
          </cell>
        </row>
        <row r="4290">
          <cell r="H4290">
            <v>0</v>
          </cell>
        </row>
        <row r="4291">
          <cell r="H4291">
            <v>0</v>
          </cell>
        </row>
        <row r="4292">
          <cell r="H4292">
            <v>0</v>
          </cell>
        </row>
        <row r="4293">
          <cell r="H4293">
            <v>0</v>
          </cell>
        </row>
        <row r="4294">
          <cell r="H4294">
            <v>0</v>
          </cell>
        </row>
        <row r="4295">
          <cell r="H4295">
            <v>0</v>
          </cell>
        </row>
        <row r="4296">
          <cell r="H4296">
            <v>0</v>
          </cell>
        </row>
        <row r="4297">
          <cell r="H4297">
            <v>0</v>
          </cell>
        </row>
        <row r="4298">
          <cell r="H4298">
            <v>0</v>
          </cell>
        </row>
        <row r="4299">
          <cell r="H4299">
            <v>0</v>
          </cell>
        </row>
        <row r="4300">
          <cell r="H4300">
            <v>0</v>
          </cell>
        </row>
        <row r="4301">
          <cell r="H4301">
            <v>0</v>
          </cell>
        </row>
        <row r="4302">
          <cell r="H4302">
            <v>0</v>
          </cell>
        </row>
        <row r="4303">
          <cell r="H4303">
            <v>0</v>
          </cell>
        </row>
        <row r="4304">
          <cell r="H4304">
            <v>0</v>
          </cell>
        </row>
        <row r="4305">
          <cell r="H4305">
            <v>0</v>
          </cell>
        </row>
        <row r="4306">
          <cell r="H4306">
            <v>0</v>
          </cell>
        </row>
        <row r="4307">
          <cell r="H4307">
            <v>0</v>
          </cell>
        </row>
        <row r="4308">
          <cell r="H4308">
            <v>0</v>
          </cell>
        </row>
        <row r="4309">
          <cell r="H4309">
            <v>0</v>
          </cell>
        </row>
        <row r="4310">
          <cell r="H4310">
            <v>0</v>
          </cell>
        </row>
        <row r="4311">
          <cell r="H4311">
            <v>0</v>
          </cell>
        </row>
        <row r="4312">
          <cell r="H4312">
            <v>0</v>
          </cell>
        </row>
        <row r="4313">
          <cell r="H4313">
            <v>0</v>
          </cell>
        </row>
        <row r="4314">
          <cell r="H4314">
            <v>0</v>
          </cell>
        </row>
        <row r="4315">
          <cell r="H4315">
            <v>0</v>
          </cell>
        </row>
        <row r="4316">
          <cell r="H4316">
            <v>0</v>
          </cell>
        </row>
        <row r="4317">
          <cell r="H4317">
            <v>0</v>
          </cell>
        </row>
        <row r="4318">
          <cell r="H4318">
            <v>0</v>
          </cell>
        </row>
        <row r="4319">
          <cell r="H4319">
            <v>0</v>
          </cell>
        </row>
        <row r="4320">
          <cell r="H4320">
            <v>0</v>
          </cell>
        </row>
        <row r="4321">
          <cell r="H4321">
            <v>0</v>
          </cell>
        </row>
        <row r="4322">
          <cell r="H4322">
            <v>0</v>
          </cell>
        </row>
        <row r="4323">
          <cell r="H4323">
            <v>0</v>
          </cell>
        </row>
        <row r="4324">
          <cell r="H4324">
            <v>0</v>
          </cell>
        </row>
        <row r="4325">
          <cell r="H4325">
            <v>0</v>
          </cell>
        </row>
        <row r="4326">
          <cell r="H4326">
            <v>0</v>
          </cell>
        </row>
        <row r="4327">
          <cell r="H4327">
            <v>0</v>
          </cell>
        </row>
        <row r="4328">
          <cell r="H4328">
            <v>0</v>
          </cell>
        </row>
        <row r="4329">
          <cell r="H4329">
            <v>0</v>
          </cell>
        </row>
        <row r="4330">
          <cell r="H4330">
            <v>0</v>
          </cell>
        </row>
        <row r="4331">
          <cell r="H4331">
            <v>0</v>
          </cell>
        </row>
        <row r="4332">
          <cell r="H4332">
            <v>0</v>
          </cell>
        </row>
        <row r="4333">
          <cell r="H4333">
            <v>0</v>
          </cell>
        </row>
        <row r="4334">
          <cell r="H4334">
            <v>0</v>
          </cell>
        </row>
        <row r="4335">
          <cell r="H4335">
            <v>0</v>
          </cell>
        </row>
        <row r="4336">
          <cell r="H4336">
            <v>0</v>
          </cell>
        </row>
        <row r="4337">
          <cell r="H4337">
            <v>0</v>
          </cell>
        </row>
        <row r="4338">
          <cell r="H4338">
            <v>0</v>
          </cell>
        </row>
        <row r="4339">
          <cell r="H4339">
            <v>0</v>
          </cell>
        </row>
        <row r="4340">
          <cell r="H4340">
            <v>0</v>
          </cell>
        </row>
        <row r="4341">
          <cell r="H4341">
            <v>0</v>
          </cell>
        </row>
        <row r="4342">
          <cell r="H4342">
            <v>0</v>
          </cell>
        </row>
        <row r="4343">
          <cell r="H4343">
            <v>0</v>
          </cell>
        </row>
        <row r="4344">
          <cell r="H4344">
            <v>0</v>
          </cell>
        </row>
        <row r="4345">
          <cell r="H4345">
            <v>0</v>
          </cell>
        </row>
        <row r="4346">
          <cell r="H4346">
            <v>0</v>
          </cell>
        </row>
        <row r="4347">
          <cell r="H4347">
            <v>0</v>
          </cell>
        </row>
        <row r="4348">
          <cell r="H4348">
            <v>0</v>
          </cell>
        </row>
        <row r="4349">
          <cell r="H4349">
            <v>0</v>
          </cell>
        </row>
        <row r="4350">
          <cell r="H4350">
            <v>0</v>
          </cell>
        </row>
        <row r="4351">
          <cell r="H4351">
            <v>0</v>
          </cell>
        </row>
        <row r="4352">
          <cell r="H4352">
            <v>0</v>
          </cell>
        </row>
        <row r="4353">
          <cell r="H4353">
            <v>0</v>
          </cell>
        </row>
        <row r="4354">
          <cell r="H4354">
            <v>0</v>
          </cell>
        </row>
        <row r="4355">
          <cell r="H4355">
            <v>0</v>
          </cell>
        </row>
        <row r="4356">
          <cell r="H4356">
            <v>0</v>
          </cell>
        </row>
        <row r="4357">
          <cell r="H4357">
            <v>0</v>
          </cell>
        </row>
        <row r="4358">
          <cell r="H4358">
            <v>0</v>
          </cell>
        </row>
        <row r="4359">
          <cell r="H4359">
            <v>0</v>
          </cell>
        </row>
        <row r="4360">
          <cell r="H4360">
            <v>0</v>
          </cell>
        </row>
        <row r="4361">
          <cell r="H4361">
            <v>0</v>
          </cell>
        </row>
        <row r="4362">
          <cell r="H4362">
            <v>0</v>
          </cell>
        </row>
        <row r="4363">
          <cell r="H4363">
            <v>0</v>
          </cell>
        </row>
        <row r="4364">
          <cell r="H4364">
            <v>0</v>
          </cell>
        </row>
        <row r="4365">
          <cell r="H4365">
            <v>0</v>
          </cell>
        </row>
        <row r="4366">
          <cell r="H4366">
            <v>0</v>
          </cell>
        </row>
        <row r="4367">
          <cell r="H4367">
            <v>0</v>
          </cell>
        </row>
        <row r="4368">
          <cell r="H4368">
            <v>0</v>
          </cell>
        </row>
        <row r="4369">
          <cell r="H4369">
            <v>0</v>
          </cell>
        </row>
        <row r="4370">
          <cell r="H4370">
            <v>0</v>
          </cell>
        </row>
        <row r="4371">
          <cell r="H4371">
            <v>0</v>
          </cell>
        </row>
        <row r="4372">
          <cell r="H4372">
            <v>0</v>
          </cell>
        </row>
        <row r="4373">
          <cell r="H4373">
            <v>0</v>
          </cell>
        </row>
        <row r="4374">
          <cell r="H4374">
            <v>0</v>
          </cell>
        </row>
        <row r="4375">
          <cell r="H4375">
            <v>0</v>
          </cell>
        </row>
        <row r="4376">
          <cell r="H4376">
            <v>0</v>
          </cell>
        </row>
        <row r="4377">
          <cell r="H4377">
            <v>0</v>
          </cell>
        </row>
        <row r="4378">
          <cell r="H4378">
            <v>0</v>
          </cell>
        </row>
        <row r="4379">
          <cell r="H4379">
            <v>0</v>
          </cell>
        </row>
        <row r="4380">
          <cell r="H4380">
            <v>0</v>
          </cell>
        </row>
        <row r="4381">
          <cell r="H4381">
            <v>0</v>
          </cell>
        </row>
        <row r="4382">
          <cell r="H4382">
            <v>0</v>
          </cell>
        </row>
        <row r="4383">
          <cell r="H4383">
            <v>0</v>
          </cell>
        </row>
        <row r="4384">
          <cell r="H4384">
            <v>0</v>
          </cell>
        </row>
        <row r="4385">
          <cell r="H4385">
            <v>0</v>
          </cell>
        </row>
        <row r="4386">
          <cell r="H4386">
            <v>0</v>
          </cell>
        </row>
        <row r="4387">
          <cell r="H4387">
            <v>0</v>
          </cell>
        </row>
        <row r="4388">
          <cell r="H4388">
            <v>0</v>
          </cell>
        </row>
        <row r="4389">
          <cell r="H4389">
            <v>0</v>
          </cell>
        </row>
        <row r="4390">
          <cell r="H4390">
            <v>0</v>
          </cell>
        </row>
        <row r="4391">
          <cell r="H4391">
            <v>0</v>
          </cell>
        </row>
        <row r="4392">
          <cell r="H4392">
            <v>0</v>
          </cell>
        </row>
        <row r="4393">
          <cell r="H4393">
            <v>0</v>
          </cell>
        </row>
        <row r="4394">
          <cell r="H4394">
            <v>0</v>
          </cell>
        </row>
        <row r="4395">
          <cell r="H4395">
            <v>0</v>
          </cell>
        </row>
        <row r="4396">
          <cell r="H4396">
            <v>0</v>
          </cell>
        </row>
        <row r="4397">
          <cell r="H4397">
            <v>0</v>
          </cell>
        </row>
        <row r="4398">
          <cell r="H4398">
            <v>0</v>
          </cell>
        </row>
        <row r="4399">
          <cell r="H4399">
            <v>0</v>
          </cell>
        </row>
        <row r="4400">
          <cell r="H4400">
            <v>0</v>
          </cell>
        </row>
        <row r="4401">
          <cell r="H4401">
            <v>0</v>
          </cell>
        </row>
        <row r="4402">
          <cell r="H4402">
            <v>0</v>
          </cell>
        </row>
        <row r="4403">
          <cell r="H4403">
            <v>0</v>
          </cell>
        </row>
        <row r="4404">
          <cell r="H4404">
            <v>0</v>
          </cell>
        </row>
        <row r="4405">
          <cell r="H4405">
            <v>0</v>
          </cell>
        </row>
        <row r="4406">
          <cell r="H4406">
            <v>0</v>
          </cell>
        </row>
        <row r="4407">
          <cell r="H4407">
            <v>0</v>
          </cell>
        </row>
        <row r="4408">
          <cell r="H4408">
            <v>0</v>
          </cell>
        </row>
        <row r="4409">
          <cell r="H4409">
            <v>0</v>
          </cell>
        </row>
        <row r="4410">
          <cell r="H4410">
            <v>0</v>
          </cell>
        </row>
        <row r="4411">
          <cell r="H4411">
            <v>0</v>
          </cell>
        </row>
        <row r="4412">
          <cell r="H4412">
            <v>0</v>
          </cell>
        </row>
        <row r="4413">
          <cell r="H4413">
            <v>0</v>
          </cell>
        </row>
        <row r="4414">
          <cell r="H4414">
            <v>0</v>
          </cell>
        </row>
        <row r="4415">
          <cell r="H4415">
            <v>0</v>
          </cell>
        </row>
        <row r="4416">
          <cell r="H4416">
            <v>0</v>
          </cell>
        </row>
        <row r="4417">
          <cell r="H4417">
            <v>0</v>
          </cell>
        </row>
        <row r="4418">
          <cell r="H4418">
            <v>0</v>
          </cell>
        </row>
        <row r="4419">
          <cell r="H4419">
            <v>0</v>
          </cell>
        </row>
        <row r="4420">
          <cell r="H4420">
            <v>0</v>
          </cell>
        </row>
        <row r="4421">
          <cell r="H4421">
            <v>0</v>
          </cell>
        </row>
        <row r="4422">
          <cell r="H4422">
            <v>0</v>
          </cell>
        </row>
        <row r="4423">
          <cell r="H4423">
            <v>0</v>
          </cell>
        </row>
        <row r="4424">
          <cell r="H4424">
            <v>0</v>
          </cell>
        </row>
        <row r="4425">
          <cell r="H4425">
            <v>0</v>
          </cell>
        </row>
        <row r="4426">
          <cell r="H4426">
            <v>0</v>
          </cell>
        </row>
        <row r="4427">
          <cell r="H4427">
            <v>0</v>
          </cell>
        </row>
        <row r="4428">
          <cell r="H4428">
            <v>0</v>
          </cell>
        </row>
        <row r="4429">
          <cell r="H4429">
            <v>0</v>
          </cell>
        </row>
        <row r="4430">
          <cell r="H4430">
            <v>0</v>
          </cell>
        </row>
        <row r="4431">
          <cell r="H4431">
            <v>0</v>
          </cell>
        </row>
        <row r="4432">
          <cell r="H4432">
            <v>0</v>
          </cell>
        </row>
        <row r="4433">
          <cell r="H4433">
            <v>0</v>
          </cell>
        </row>
        <row r="4434">
          <cell r="H4434">
            <v>0</v>
          </cell>
        </row>
        <row r="4435">
          <cell r="H4435">
            <v>0</v>
          </cell>
        </row>
        <row r="4436">
          <cell r="H4436">
            <v>0</v>
          </cell>
        </row>
        <row r="4437">
          <cell r="H4437">
            <v>0</v>
          </cell>
        </row>
        <row r="4438">
          <cell r="H4438">
            <v>0</v>
          </cell>
        </row>
        <row r="4439">
          <cell r="H4439">
            <v>0</v>
          </cell>
        </row>
        <row r="4440">
          <cell r="H4440">
            <v>0</v>
          </cell>
        </row>
        <row r="4441">
          <cell r="H4441">
            <v>0</v>
          </cell>
        </row>
        <row r="4442">
          <cell r="H4442">
            <v>0</v>
          </cell>
        </row>
        <row r="4443">
          <cell r="H4443">
            <v>0</v>
          </cell>
        </row>
        <row r="4444">
          <cell r="H4444">
            <v>0</v>
          </cell>
        </row>
        <row r="4445">
          <cell r="H4445">
            <v>0</v>
          </cell>
        </row>
        <row r="4446">
          <cell r="H4446">
            <v>0</v>
          </cell>
        </row>
        <row r="4447">
          <cell r="H4447">
            <v>0</v>
          </cell>
        </row>
        <row r="4448">
          <cell r="H4448">
            <v>0</v>
          </cell>
        </row>
        <row r="4449">
          <cell r="H4449">
            <v>0</v>
          </cell>
        </row>
        <row r="4450">
          <cell r="H4450">
            <v>0</v>
          </cell>
        </row>
        <row r="4451">
          <cell r="H4451">
            <v>0</v>
          </cell>
        </row>
        <row r="4452">
          <cell r="H4452">
            <v>0</v>
          </cell>
        </row>
        <row r="4453">
          <cell r="H4453">
            <v>0</v>
          </cell>
        </row>
        <row r="4454">
          <cell r="H4454">
            <v>0</v>
          </cell>
        </row>
        <row r="4455">
          <cell r="H4455">
            <v>0</v>
          </cell>
        </row>
        <row r="4456">
          <cell r="H4456">
            <v>0</v>
          </cell>
        </row>
        <row r="4457">
          <cell r="H4457">
            <v>0</v>
          </cell>
        </row>
        <row r="4458">
          <cell r="H4458">
            <v>0</v>
          </cell>
        </row>
        <row r="4459">
          <cell r="H4459">
            <v>0</v>
          </cell>
        </row>
        <row r="4460">
          <cell r="H4460">
            <v>0</v>
          </cell>
        </row>
        <row r="4461">
          <cell r="H4461">
            <v>0</v>
          </cell>
        </row>
        <row r="4462">
          <cell r="H4462">
            <v>0</v>
          </cell>
        </row>
        <row r="4463">
          <cell r="H4463">
            <v>0</v>
          </cell>
        </row>
        <row r="4464">
          <cell r="H4464">
            <v>0</v>
          </cell>
        </row>
        <row r="4465">
          <cell r="H4465">
            <v>0</v>
          </cell>
        </row>
        <row r="4466">
          <cell r="H4466">
            <v>0</v>
          </cell>
        </row>
        <row r="4467">
          <cell r="H4467">
            <v>0</v>
          </cell>
        </row>
        <row r="4468">
          <cell r="H4468">
            <v>0</v>
          </cell>
        </row>
        <row r="4469">
          <cell r="H4469">
            <v>0</v>
          </cell>
        </row>
        <row r="4470">
          <cell r="H4470">
            <v>0</v>
          </cell>
        </row>
        <row r="4471">
          <cell r="H4471">
            <v>0</v>
          </cell>
        </row>
        <row r="4472">
          <cell r="H4472">
            <v>0</v>
          </cell>
        </row>
        <row r="4473">
          <cell r="H4473">
            <v>0</v>
          </cell>
        </row>
        <row r="4474">
          <cell r="H4474">
            <v>0</v>
          </cell>
        </row>
        <row r="4475">
          <cell r="H4475">
            <v>0</v>
          </cell>
        </row>
        <row r="4476">
          <cell r="H4476">
            <v>0</v>
          </cell>
        </row>
        <row r="4477">
          <cell r="H4477">
            <v>0</v>
          </cell>
        </row>
        <row r="4478">
          <cell r="H4478">
            <v>0</v>
          </cell>
        </row>
        <row r="4479">
          <cell r="H4479">
            <v>0</v>
          </cell>
        </row>
        <row r="4480">
          <cell r="H4480">
            <v>0</v>
          </cell>
        </row>
        <row r="4481">
          <cell r="H4481">
            <v>0</v>
          </cell>
        </row>
        <row r="4482">
          <cell r="H4482">
            <v>0</v>
          </cell>
        </row>
        <row r="4483">
          <cell r="H4483">
            <v>0</v>
          </cell>
        </row>
        <row r="4484">
          <cell r="H4484">
            <v>0</v>
          </cell>
        </row>
        <row r="4485">
          <cell r="H4485">
            <v>0</v>
          </cell>
        </row>
        <row r="4486">
          <cell r="H4486">
            <v>0</v>
          </cell>
        </row>
        <row r="4487">
          <cell r="H4487">
            <v>0</v>
          </cell>
        </row>
        <row r="4488">
          <cell r="H4488">
            <v>0</v>
          </cell>
        </row>
        <row r="4489">
          <cell r="H4489">
            <v>0</v>
          </cell>
        </row>
        <row r="4490">
          <cell r="H4490">
            <v>0</v>
          </cell>
        </row>
        <row r="4491">
          <cell r="H4491">
            <v>0</v>
          </cell>
        </row>
        <row r="4492">
          <cell r="H4492">
            <v>0</v>
          </cell>
        </row>
        <row r="4493">
          <cell r="H4493">
            <v>0</v>
          </cell>
        </row>
        <row r="4494">
          <cell r="H4494">
            <v>0</v>
          </cell>
        </row>
        <row r="4495">
          <cell r="H4495">
            <v>0</v>
          </cell>
        </row>
        <row r="4496">
          <cell r="H4496">
            <v>0</v>
          </cell>
        </row>
        <row r="4497">
          <cell r="H4497">
            <v>0</v>
          </cell>
        </row>
        <row r="4498">
          <cell r="H4498">
            <v>0</v>
          </cell>
        </row>
        <row r="4499">
          <cell r="H4499">
            <v>0</v>
          </cell>
        </row>
        <row r="4500">
          <cell r="H4500">
            <v>0</v>
          </cell>
        </row>
        <row r="4501">
          <cell r="H4501">
            <v>0</v>
          </cell>
        </row>
        <row r="4502">
          <cell r="H4502">
            <v>0</v>
          </cell>
        </row>
        <row r="4503">
          <cell r="H4503">
            <v>0</v>
          </cell>
        </row>
        <row r="4504">
          <cell r="H4504">
            <v>0</v>
          </cell>
        </row>
        <row r="4505">
          <cell r="H4505">
            <v>0</v>
          </cell>
        </row>
        <row r="4506">
          <cell r="H4506">
            <v>0</v>
          </cell>
        </row>
        <row r="4507">
          <cell r="H4507">
            <v>0</v>
          </cell>
        </row>
        <row r="4508">
          <cell r="H4508">
            <v>0</v>
          </cell>
        </row>
        <row r="4509">
          <cell r="H4509">
            <v>0</v>
          </cell>
        </row>
        <row r="4510">
          <cell r="H4510">
            <v>0</v>
          </cell>
        </row>
        <row r="4511">
          <cell r="H4511">
            <v>0</v>
          </cell>
        </row>
        <row r="4512">
          <cell r="H4512">
            <v>0</v>
          </cell>
        </row>
        <row r="4513">
          <cell r="H4513">
            <v>0</v>
          </cell>
        </row>
        <row r="4514">
          <cell r="H4514">
            <v>0</v>
          </cell>
        </row>
        <row r="4515">
          <cell r="H4515">
            <v>0</v>
          </cell>
        </row>
        <row r="4516">
          <cell r="H4516">
            <v>0</v>
          </cell>
        </row>
        <row r="4517">
          <cell r="H4517">
            <v>0</v>
          </cell>
        </row>
        <row r="4518">
          <cell r="H4518">
            <v>0</v>
          </cell>
        </row>
        <row r="4519">
          <cell r="H4519">
            <v>0</v>
          </cell>
        </row>
        <row r="4520">
          <cell r="H4520">
            <v>0</v>
          </cell>
        </row>
        <row r="4521">
          <cell r="H4521">
            <v>0</v>
          </cell>
        </row>
        <row r="4522">
          <cell r="H4522">
            <v>0</v>
          </cell>
        </row>
        <row r="4523">
          <cell r="H4523">
            <v>0</v>
          </cell>
        </row>
        <row r="4524">
          <cell r="H4524">
            <v>0</v>
          </cell>
        </row>
        <row r="4525">
          <cell r="H4525">
            <v>0</v>
          </cell>
        </row>
        <row r="4526">
          <cell r="H4526">
            <v>0</v>
          </cell>
        </row>
        <row r="4527">
          <cell r="H4527">
            <v>0</v>
          </cell>
        </row>
        <row r="4528">
          <cell r="H4528">
            <v>0</v>
          </cell>
        </row>
        <row r="4529">
          <cell r="H4529">
            <v>0</v>
          </cell>
        </row>
        <row r="4530">
          <cell r="H4530">
            <v>0</v>
          </cell>
        </row>
        <row r="4531">
          <cell r="H4531">
            <v>0</v>
          </cell>
        </row>
        <row r="4532">
          <cell r="H4532">
            <v>0</v>
          </cell>
        </row>
        <row r="4533">
          <cell r="H4533">
            <v>0</v>
          </cell>
        </row>
        <row r="4534">
          <cell r="H4534">
            <v>0</v>
          </cell>
        </row>
        <row r="4535">
          <cell r="H4535">
            <v>0</v>
          </cell>
        </row>
        <row r="4536">
          <cell r="H4536">
            <v>0</v>
          </cell>
        </row>
        <row r="4537">
          <cell r="H4537">
            <v>0</v>
          </cell>
        </row>
        <row r="4538">
          <cell r="H4538">
            <v>0</v>
          </cell>
        </row>
        <row r="4539">
          <cell r="H4539">
            <v>0</v>
          </cell>
        </row>
        <row r="4540">
          <cell r="H4540">
            <v>0</v>
          </cell>
        </row>
        <row r="4541">
          <cell r="H4541">
            <v>0</v>
          </cell>
        </row>
        <row r="4542">
          <cell r="H4542">
            <v>0</v>
          </cell>
        </row>
        <row r="4543">
          <cell r="H4543">
            <v>0</v>
          </cell>
        </row>
        <row r="4544">
          <cell r="H4544">
            <v>0</v>
          </cell>
        </row>
        <row r="4545">
          <cell r="H4545">
            <v>0</v>
          </cell>
        </row>
        <row r="4546">
          <cell r="H4546">
            <v>0</v>
          </cell>
        </row>
        <row r="4547">
          <cell r="H4547">
            <v>0</v>
          </cell>
        </row>
        <row r="4548">
          <cell r="H4548">
            <v>0</v>
          </cell>
        </row>
        <row r="4549">
          <cell r="H4549">
            <v>0</v>
          </cell>
        </row>
        <row r="4550">
          <cell r="H4550">
            <v>0</v>
          </cell>
        </row>
        <row r="4551">
          <cell r="H4551">
            <v>0</v>
          </cell>
        </row>
        <row r="4552">
          <cell r="H4552">
            <v>0</v>
          </cell>
        </row>
        <row r="4553">
          <cell r="H4553">
            <v>0</v>
          </cell>
        </row>
        <row r="4554">
          <cell r="H4554">
            <v>0</v>
          </cell>
        </row>
        <row r="4555">
          <cell r="H4555">
            <v>0</v>
          </cell>
        </row>
        <row r="4556">
          <cell r="H4556">
            <v>0</v>
          </cell>
        </row>
        <row r="4557">
          <cell r="H4557">
            <v>0</v>
          </cell>
        </row>
        <row r="4558">
          <cell r="H4558">
            <v>0</v>
          </cell>
        </row>
        <row r="4559">
          <cell r="H4559">
            <v>0</v>
          </cell>
        </row>
        <row r="4560">
          <cell r="H4560">
            <v>0</v>
          </cell>
        </row>
        <row r="4561">
          <cell r="H4561">
            <v>0</v>
          </cell>
        </row>
        <row r="4562">
          <cell r="H4562">
            <v>0</v>
          </cell>
        </row>
        <row r="4563">
          <cell r="H4563">
            <v>0</v>
          </cell>
        </row>
        <row r="4564">
          <cell r="H4564">
            <v>0</v>
          </cell>
        </row>
        <row r="4565">
          <cell r="H4565">
            <v>0</v>
          </cell>
        </row>
        <row r="4566">
          <cell r="H4566">
            <v>0</v>
          </cell>
        </row>
        <row r="4567">
          <cell r="H4567">
            <v>0</v>
          </cell>
        </row>
        <row r="4568">
          <cell r="H4568">
            <v>0</v>
          </cell>
        </row>
        <row r="4569">
          <cell r="H4569">
            <v>0</v>
          </cell>
        </row>
        <row r="4570">
          <cell r="H4570">
            <v>0</v>
          </cell>
        </row>
        <row r="4571">
          <cell r="H4571">
            <v>0</v>
          </cell>
        </row>
        <row r="4572">
          <cell r="H4572">
            <v>0</v>
          </cell>
        </row>
        <row r="4573">
          <cell r="H4573">
            <v>0</v>
          </cell>
        </row>
        <row r="4574">
          <cell r="H4574">
            <v>0</v>
          </cell>
        </row>
        <row r="4575">
          <cell r="H4575">
            <v>0</v>
          </cell>
        </row>
        <row r="4576">
          <cell r="H4576">
            <v>0</v>
          </cell>
        </row>
        <row r="4577">
          <cell r="H4577">
            <v>0</v>
          </cell>
        </row>
        <row r="4578">
          <cell r="H4578">
            <v>0</v>
          </cell>
        </row>
        <row r="4579">
          <cell r="H4579">
            <v>0</v>
          </cell>
        </row>
        <row r="4580">
          <cell r="H4580">
            <v>0</v>
          </cell>
        </row>
        <row r="4581">
          <cell r="H4581">
            <v>0</v>
          </cell>
        </row>
        <row r="4582">
          <cell r="H4582">
            <v>0</v>
          </cell>
        </row>
        <row r="4583">
          <cell r="H4583">
            <v>0</v>
          </cell>
        </row>
        <row r="4584">
          <cell r="H4584">
            <v>0</v>
          </cell>
        </row>
        <row r="4585">
          <cell r="H4585">
            <v>0</v>
          </cell>
        </row>
        <row r="4586">
          <cell r="H4586">
            <v>0</v>
          </cell>
        </row>
        <row r="4587">
          <cell r="H4587">
            <v>0</v>
          </cell>
        </row>
        <row r="4588">
          <cell r="H4588">
            <v>0</v>
          </cell>
        </row>
        <row r="4589">
          <cell r="H4589">
            <v>0</v>
          </cell>
        </row>
        <row r="4590">
          <cell r="H4590">
            <v>0</v>
          </cell>
        </row>
        <row r="4591">
          <cell r="H4591">
            <v>0</v>
          </cell>
        </row>
        <row r="4592">
          <cell r="H4592">
            <v>0</v>
          </cell>
        </row>
        <row r="4593">
          <cell r="H4593">
            <v>0</v>
          </cell>
        </row>
        <row r="4594">
          <cell r="H4594">
            <v>0</v>
          </cell>
        </row>
        <row r="4595">
          <cell r="H4595">
            <v>0</v>
          </cell>
        </row>
        <row r="4596">
          <cell r="H4596">
            <v>0</v>
          </cell>
        </row>
        <row r="4597">
          <cell r="H4597">
            <v>0</v>
          </cell>
        </row>
        <row r="4598">
          <cell r="H4598">
            <v>0</v>
          </cell>
        </row>
        <row r="4599">
          <cell r="H4599">
            <v>0</v>
          </cell>
        </row>
        <row r="4600">
          <cell r="H4600">
            <v>0</v>
          </cell>
        </row>
        <row r="4601">
          <cell r="H4601">
            <v>0</v>
          </cell>
        </row>
        <row r="4602">
          <cell r="H4602">
            <v>0</v>
          </cell>
        </row>
        <row r="4603">
          <cell r="H4603">
            <v>0</v>
          </cell>
        </row>
        <row r="4604">
          <cell r="H4604">
            <v>0</v>
          </cell>
        </row>
        <row r="4605">
          <cell r="H4605">
            <v>0</v>
          </cell>
        </row>
        <row r="4606">
          <cell r="H4606">
            <v>0</v>
          </cell>
        </row>
        <row r="4607">
          <cell r="H4607">
            <v>0</v>
          </cell>
        </row>
        <row r="4608">
          <cell r="H4608">
            <v>0</v>
          </cell>
        </row>
        <row r="4609">
          <cell r="H4609">
            <v>0</v>
          </cell>
        </row>
        <row r="4610">
          <cell r="H4610">
            <v>0</v>
          </cell>
        </row>
        <row r="4611">
          <cell r="H4611">
            <v>0</v>
          </cell>
        </row>
        <row r="4612">
          <cell r="H4612">
            <v>0</v>
          </cell>
        </row>
        <row r="4613">
          <cell r="H4613">
            <v>0</v>
          </cell>
        </row>
        <row r="4614">
          <cell r="H4614">
            <v>0</v>
          </cell>
        </row>
        <row r="4615">
          <cell r="H4615">
            <v>0</v>
          </cell>
        </row>
        <row r="4616">
          <cell r="H4616">
            <v>0</v>
          </cell>
        </row>
        <row r="4617">
          <cell r="H4617">
            <v>0</v>
          </cell>
        </row>
        <row r="4618">
          <cell r="H4618">
            <v>0</v>
          </cell>
        </row>
        <row r="4619">
          <cell r="H4619">
            <v>0</v>
          </cell>
        </row>
        <row r="4620">
          <cell r="H4620">
            <v>0</v>
          </cell>
        </row>
        <row r="4621">
          <cell r="H4621">
            <v>0</v>
          </cell>
        </row>
        <row r="4622">
          <cell r="H4622">
            <v>0</v>
          </cell>
        </row>
        <row r="4623">
          <cell r="H4623">
            <v>0</v>
          </cell>
        </row>
        <row r="4624">
          <cell r="H4624">
            <v>0</v>
          </cell>
        </row>
        <row r="4625">
          <cell r="H4625">
            <v>0</v>
          </cell>
        </row>
        <row r="4626">
          <cell r="H4626">
            <v>0</v>
          </cell>
        </row>
        <row r="4627">
          <cell r="H4627">
            <v>0</v>
          </cell>
        </row>
        <row r="4628">
          <cell r="H4628">
            <v>0</v>
          </cell>
        </row>
        <row r="4629">
          <cell r="H4629">
            <v>0</v>
          </cell>
        </row>
        <row r="4630">
          <cell r="H4630">
            <v>0</v>
          </cell>
        </row>
        <row r="4631">
          <cell r="H4631">
            <v>0</v>
          </cell>
        </row>
        <row r="4632">
          <cell r="H4632">
            <v>0</v>
          </cell>
        </row>
        <row r="4633">
          <cell r="H4633">
            <v>0</v>
          </cell>
        </row>
        <row r="4634">
          <cell r="H4634">
            <v>0</v>
          </cell>
        </row>
        <row r="4635">
          <cell r="H4635">
            <v>0</v>
          </cell>
        </row>
        <row r="4636">
          <cell r="H4636">
            <v>0</v>
          </cell>
        </row>
        <row r="4637">
          <cell r="H4637">
            <v>0</v>
          </cell>
        </row>
        <row r="4638">
          <cell r="H4638">
            <v>0</v>
          </cell>
        </row>
        <row r="4639">
          <cell r="H4639">
            <v>0</v>
          </cell>
        </row>
        <row r="4640">
          <cell r="H4640">
            <v>0</v>
          </cell>
        </row>
        <row r="4641">
          <cell r="H4641">
            <v>0</v>
          </cell>
        </row>
        <row r="4642">
          <cell r="H4642">
            <v>0</v>
          </cell>
        </row>
        <row r="4643">
          <cell r="H4643">
            <v>0</v>
          </cell>
        </row>
        <row r="4644">
          <cell r="H4644">
            <v>0</v>
          </cell>
        </row>
        <row r="4645">
          <cell r="H4645">
            <v>0</v>
          </cell>
        </row>
        <row r="4646">
          <cell r="H4646">
            <v>0</v>
          </cell>
        </row>
        <row r="4647">
          <cell r="H4647">
            <v>0</v>
          </cell>
        </row>
        <row r="4648">
          <cell r="H4648">
            <v>0</v>
          </cell>
        </row>
        <row r="4649">
          <cell r="H4649">
            <v>0</v>
          </cell>
        </row>
        <row r="4650">
          <cell r="H4650">
            <v>0</v>
          </cell>
        </row>
        <row r="4651">
          <cell r="H4651">
            <v>0</v>
          </cell>
        </row>
        <row r="4652">
          <cell r="H4652">
            <v>0</v>
          </cell>
        </row>
        <row r="4653">
          <cell r="H4653">
            <v>0</v>
          </cell>
        </row>
        <row r="4654">
          <cell r="H4654">
            <v>0</v>
          </cell>
        </row>
        <row r="4655">
          <cell r="H4655">
            <v>0</v>
          </cell>
        </row>
        <row r="4656">
          <cell r="H4656">
            <v>0</v>
          </cell>
        </row>
        <row r="4657">
          <cell r="H4657">
            <v>0</v>
          </cell>
        </row>
        <row r="4658">
          <cell r="H4658">
            <v>0</v>
          </cell>
        </row>
        <row r="4659">
          <cell r="H4659">
            <v>0</v>
          </cell>
        </row>
        <row r="4660">
          <cell r="H4660">
            <v>0</v>
          </cell>
        </row>
        <row r="4661">
          <cell r="H4661">
            <v>0</v>
          </cell>
        </row>
        <row r="4662">
          <cell r="H4662">
            <v>0</v>
          </cell>
        </row>
        <row r="4663">
          <cell r="H4663">
            <v>0</v>
          </cell>
        </row>
        <row r="4664">
          <cell r="H4664">
            <v>0</v>
          </cell>
        </row>
        <row r="4665">
          <cell r="H4665">
            <v>0</v>
          </cell>
        </row>
        <row r="4666">
          <cell r="H4666">
            <v>0</v>
          </cell>
        </row>
        <row r="4667">
          <cell r="H4667">
            <v>0</v>
          </cell>
        </row>
        <row r="4668">
          <cell r="H4668">
            <v>0</v>
          </cell>
        </row>
        <row r="4669">
          <cell r="H4669">
            <v>0</v>
          </cell>
        </row>
        <row r="4670">
          <cell r="H4670">
            <v>0</v>
          </cell>
        </row>
        <row r="4671">
          <cell r="H4671">
            <v>0</v>
          </cell>
        </row>
        <row r="4672">
          <cell r="H4672">
            <v>0</v>
          </cell>
        </row>
        <row r="4673">
          <cell r="H4673">
            <v>0</v>
          </cell>
        </row>
        <row r="4674">
          <cell r="H4674">
            <v>0</v>
          </cell>
        </row>
        <row r="4675">
          <cell r="H4675">
            <v>0</v>
          </cell>
        </row>
        <row r="4676">
          <cell r="H4676">
            <v>0</v>
          </cell>
        </row>
        <row r="4677">
          <cell r="H4677">
            <v>0</v>
          </cell>
        </row>
        <row r="4678">
          <cell r="H4678">
            <v>0</v>
          </cell>
        </row>
        <row r="4679">
          <cell r="H4679">
            <v>0</v>
          </cell>
        </row>
        <row r="4680">
          <cell r="H4680">
            <v>0</v>
          </cell>
        </row>
        <row r="4681">
          <cell r="H4681">
            <v>0</v>
          </cell>
        </row>
        <row r="4682">
          <cell r="H4682">
            <v>0</v>
          </cell>
        </row>
        <row r="4683">
          <cell r="H4683">
            <v>0</v>
          </cell>
        </row>
        <row r="4684">
          <cell r="H4684">
            <v>0</v>
          </cell>
        </row>
        <row r="4685">
          <cell r="H4685">
            <v>0</v>
          </cell>
        </row>
        <row r="4686">
          <cell r="H4686">
            <v>0</v>
          </cell>
        </row>
        <row r="4687">
          <cell r="H4687">
            <v>0</v>
          </cell>
        </row>
        <row r="4688">
          <cell r="H4688">
            <v>0</v>
          </cell>
        </row>
        <row r="4689">
          <cell r="H4689">
            <v>0</v>
          </cell>
        </row>
        <row r="4690">
          <cell r="H4690">
            <v>0</v>
          </cell>
        </row>
        <row r="4691">
          <cell r="H4691">
            <v>0</v>
          </cell>
        </row>
        <row r="4692">
          <cell r="H4692">
            <v>0</v>
          </cell>
        </row>
        <row r="4693">
          <cell r="H4693">
            <v>0</v>
          </cell>
        </row>
        <row r="4694">
          <cell r="H4694">
            <v>0</v>
          </cell>
        </row>
        <row r="4695">
          <cell r="H4695">
            <v>0</v>
          </cell>
        </row>
        <row r="4696">
          <cell r="H4696">
            <v>0</v>
          </cell>
        </row>
        <row r="4697">
          <cell r="H4697">
            <v>0</v>
          </cell>
        </row>
        <row r="4698">
          <cell r="H4698">
            <v>0</v>
          </cell>
        </row>
        <row r="4699">
          <cell r="H4699">
            <v>0</v>
          </cell>
        </row>
        <row r="4700">
          <cell r="H4700">
            <v>0</v>
          </cell>
        </row>
        <row r="4701">
          <cell r="H4701">
            <v>0</v>
          </cell>
        </row>
        <row r="4702">
          <cell r="H4702">
            <v>0</v>
          </cell>
        </row>
        <row r="4703">
          <cell r="H4703">
            <v>0</v>
          </cell>
        </row>
        <row r="4704">
          <cell r="H4704">
            <v>0</v>
          </cell>
        </row>
        <row r="4705">
          <cell r="H4705">
            <v>0</v>
          </cell>
        </row>
        <row r="4706">
          <cell r="H4706">
            <v>0</v>
          </cell>
        </row>
        <row r="4707">
          <cell r="H4707">
            <v>0</v>
          </cell>
        </row>
        <row r="4708">
          <cell r="H4708">
            <v>0</v>
          </cell>
        </row>
        <row r="4709">
          <cell r="H4709">
            <v>0</v>
          </cell>
        </row>
        <row r="4710">
          <cell r="H4710">
            <v>0</v>
          </cell>
        </row>
        <row r="4711">
          <cell r="H4711">
            <v>0</v>
          </cell>
        </row>
        <row r="4712">
          <cell r="H4712">
            <v>0</v>
          </cell>
        </row>
        <row r="4713">
          <cell r="H4713">
            <v>0</v>
          </cell>
        </row>
        <row r="4714">
          <cell r="H4714">
            <v>0</v>
          </cell>
        </row>
        <row r="4715">
          <cell r="H4715">
            <v>0</v>
          </cell>
        </row>
        <row r="4716">
          <cell r="H4716">
            <v>0</v>
          </cell>
        </row>
        <row r="4717">
          <cell r="H4717">
            <v>0</v>
          </cell>
        </row>
        <row r="4718">
          <cell r="H4718">
            <v>0</v>
          </cell>
        </row>
        <row r="4719">
          <cell r="H4719">
            <v>0</v>
          </cell>
        </row>
        <row r="4720">
          <cell r="H4720">
            <v>0</v>
          </cell>
        </row>
        <row r="4721">
          <cell r="H4721">
            <v>0</v>
          </cell>
        </row>
        <row r="4722">
          <cell r="H4722">
            <v>0</v>
          </cell>
        </row>
        <row r="4723">
          <cell r="H4723">
            <v>0</v>
          </cell>
        </row>
        <row r="4724">
          <cell r="H4724">
            <v>0</v>
          </cell>
        </row>
        <row r="4725">
          <cell r="H4725">
            <v>0</v>
          </cell>
        </row>
        <row r="4726">
          <cell r="H4726">
            <v>0</v>
          </cell>
        </row>
        <row r="4727">
          <cell r="H4727">
            <v>0</v>
          </cell>
        </row>
        <row r="4728">
          <cell r="H4728">
            <v>0</v>
          </cell>
        </row>
        <row r="4729">
          <cell r="H4729">
            <v>0</v>
          </cell>
        </row>
        <row r="4730">
          <cell r="H4730">
            <v>0</v>
          </cell>
        </row>
        <row r="4731">
          <cell r="H4731">
            <v>0</v>
          </cell>
        </row>
        <row r="4732">
          <cell r="H4732">
            <v>0</v>
          </cell>
        </row>
        <row r="4733">
          <cell r="H4733">
            <v>0</v>
          </cell>
        </row>
        <row r="4734">
          <cell r="H4734">
            <v>0</v>
          </cell>
        </row>
        <row r="4735">
          <cell r="H4735">
            <v>0</v>
          </cell>
        </row>
        <row r="4736">
          <cell r="H4736">
            <v>0</v>
          </cell>
        </row>
        <row r="4737">
          <cell r="H4737">
            <v>0</v>
          </cell>
        </row>
        <row r="4738">
          <cell r="H4738">
            <v>0</v>
          </cell>
        </row>
        <row r="4739">
          <cell r="H4739">
            <v>0</v>
          </cell>
        </row>
        <row r="4740">
          <cell r="H4740">
            <v>0</v>
          </cell>
        </row>
        <row r="4741">
          <cell r="H4741">
            <v>0</v>
          </cell>
        </row>
        <row r="4742">
          <cell r="H4742">
            <v>0</v>
          </cell>
        </row>
        <row r="4743">
          <cell r="H4743">
            <v>0</v>
          </cell>
        </row>
        <row r="4744">
          <cell r="H4744">
            <v>0</v>
          </cell>
        </row>
        <row r="4745">
          <cell r="H4745">
            <v>0</v>
          </cell>
        </row>
        <row r="4746">
          <cell r="H4746">
            <v>0</v>
          </cell>
        </row>
        <row r="4747">
          <cell r="H4747">
            <v>0</v>
          </cell>
        </row>
        <row r="4748">
          <cell r="H4748">
            <v>0</v>
          </cell>
        </row>
        <row r="4749">
          <cell r="H4749">
            <v>0</v>
          </cell>
        </row>
        <row r="4750">
          <cell r="H4750">
            <v>0</v>
          </cell>
        </row>
        <row r="4751">
          <cell r="H4751">
            <v>0</v>
          </cell>
        </row>
        <row r="4752">
          <cell r="H4752">
            <v>0</v>
          </cell>
        </row>
        <row r="4753">
          <cell r="H4753">
            <v>0</v>
          </cell>
        </row>
        <row r="4754">
          <cell r="H4754">
            <v>0</v>
          </cell>
        </row>
        <row r="4755">
          <cell r="H4755">
            <v>0</v>
          </cell>
        </row>
        <row r="4756">
          <cell r="H4756">
            <v>0</v>
          </cell>
        </row>
        <row r="4757">
          <cell r="H4757">
            <v>0</v>
          </cell>
        </row>
        <row r="4758">
          <cell r="H4758">
            <v>0</v>
          </cell>
        </row>
        <row r="4759">
          <cell r="H4759">
            <v>0</v>
          </cell>
        </row>
        <row r="4760">
          <cell r="H4760">
            <v>0</v>
          </cell>
        </row>
        <row r="4761">
          <cell r="H4761">
            <v>0</v>
          </cell>
        </row>
        <row r="4762">
          <cell r="H4762">
            <v>0</v>
          </cell>
        </row>
        <row r="4763">
          <cell r="H4763">
            <v>0</v>
          </cell>
        </row>
        <row r="4764">
          <cell r="H4764">
            <v>0</v>
          </cell>
        </row>
        <row r="4765">
          <cell r="H4765">
            <v>0</v>
          </cell>
        </row>
        <row r="4766">
          <cell r="H4766">
            <v>0</v>
          </cell>
        </row>
        <row r="4767">
          <cell r="H4767">
            <v>0</v>
          </cell>
        </row>
        <row r="4768">
          <cell r="H4768">
            <v>0</v>
          </cell>
        </row>
        <row r="4769">
          <cell r="H4769">
            <v>0</v>
          </cell>
        </row>
        <row r="4770">
          <cell r="H4770">
            <v>0</v>
          </cell>
        </row>
        <row r="4771">
          <cell r="H4771">
            <v>0</v>
          </cell>
        </row>
        <row r="4772">
          <cell r="H4772">
            <v>0</v>
          </cell>
        </row>
        <row r="4773">
          <cell r="H4773">
            <v>0</v>
          </cell>
        </row>
        <row r="4774">
          <cell r="H4774">
            <v>0</v>
          </cell>
        </row>
        <row r="4775">
          <cell r="H4775">
            <v>0</v>
          </cell>
        </row>
        <row r="4776">
          <cell r="H4776">
            <v>0</v>
          </cell>
        </row>
        <row r="4777">
          <cell r="H4777">
            <v>0</v>
          </cell>
        </row>
        <row r="4778">
          <cell r="H4778">
            <v>0</v>
          </cell>
        </row>
        <row r="4779">
          <cell r="H4779">
            <v>0</v>
          </cell>
        </row>
        <row r="4780">
          <cell r="H4780">
            <v>0</v>
          </cell>
        </row>
        <row r="4781">
          <cell r="H4781">
            <v>0</v>
          </cell>
        </row>
        <row r="4782">
          <cell r="H4782">
            <v>0</v>
          </cell>
        </row>
        <row r="4783">
          <cell r="H4783">
            <v>0</v>
          </cell>
        </row>
        <row r="4784">
          <cell r="H4784">
            <v>0</v>
          </cell>
        </row>
        <row r="4785">
          <cell r="H4785">
            <v>0</v>
          </cell>
        </row>
        <row r="4786">
          <cell r="H4786">
            <v>0</v>
          </cell>
        </row>
        <row r="4787">
          <cell r="H4787">
            <v>0</v>
          </cell>
        </row>
        <row r="4788">
          <cell r="H4788">
            <v>0</v>
          </cell>
        </row>
        <row r="4789">
          <cell r="H4789">
            <v>0</v>
          </cell>
        </row>
        <row r="4790">
          <cell r="H4790">
            <v>0</v>
          </cell>
        </row>
        <row r="4791">
          <cell r="H4791">
            <v>0</v>
          </cell>
        </row>
        <row r="4792">
          <cell r="H4792">
            <v>0</v>
          </cell>
        </row>
        <row r="4793">
          <cell r="H4793">
            <v>0</v>
          </cell>
        </row>
        <row r="4794">
          <cell r="H4794">
            <v>0</v>
          </cell>
        </row>
        <row r="4795">
          <cell r="H4795">
            <v>0</v>
          </cell>
        </row>
        <row r="4796">
          <cell r="H4796">
            <v>0</v>
          </cell>
        </row>
        <row r="4797">
          <cell r="H4797">
            <v>0</v>
          </cell>
        </row>
        <row r="4798">
          <cell r="H4798">
            <v>0</v>
          </cell>
        </row>
        <row r="4799">
          <cell r="H4799">
            <v>0</v>
          </cell>
        </row>
        <row r="4800">
          <cell r="H4800">
            <v>0</v>
          </cell>
        </row>
        <row r="4801">
          <cell r="H4801">
            <v>0</v>
          </cell>
        </row>
        <row r="4802">
          <cell r="H4802">
            <v>0</v>
          </cell>
        </row>
        <row r="4803">
          <cell r="H4803">
            <v>0</v>
          </cell>
        </row>
        <row r="4804">
          <cell r="H4804">
            <v>0</v>
          </cell>
        </row>
        <row r="4805">
          <cell r="H4805">
            <v>0</v>
          </cell>
        </row>
        <row r="4806">
          <cell r="H4806">
            <v>0</v>
          </cell>
        </row>
        <row r="4807">
          <cell r="H4807">
            <v>0</v>
          </cell>
        </row>
        <row r="4808">
          <cell r="H4808">
            <v>0</v>
          </cell>
        </row>
        <row r="4809">
          <cell r="H4809">
            <v>0</v>
          </cell>
        </row>
        <row r="4810">
          <cell r="H4810">
            <v>0</v>
          </cell>
        </row>
        <row r="4811">
          <cell r="H4811">
            <v>0</v>
          </cell>
        </row>
        <row r="4812">
          <cell r="H4812">
            <v>0</v>
          </cell>
        </row>
        <row r="4813">
          <cell r="H4813">
            <v>0</v>
          </cell>
        </row>
        <row r="4814">
          <cell r="H4814">
            <v>0</v>
          </cell>
        </row>
        <row r="4815">
          <cell r="H4815">
            <v>0</v>
          </cell>
        </row>
        <row r="4816">
          <cell r="H4816">
            <v>0</v>
          </cell>
        </row>
        <row r="4817">
          <cell r="H4817">
            <v>0</v>
          </cell>
        </row>
        <row r="4818">
          <cell r="H4818">
            <v>0</v>
          </cell>
        </row>
        <row r="4819">
          <cell r="H4819">
            <v>0</v>
          </cell>
        </row>
        <row r="4820">
          <cell r="H4820">
            <v>0</v>
          </cell>
        </row>
        <row r="4821">
          <cell r="H4821">
            <v>0</v>
          </cell>
        </row>
        <row r="4822">
          <cell r="H4822">
            <v>0</v>
          </cell>
        </row>
        <row r="4823">
          <cell r="H4823">
            <v>0</v>
          </cell>
        </row>
        <row r="4824">
          <cell r="H4824">
            <v>0</v>
          </cell>
        </row>
        <row r="4825">
          <cell r="H4825">
            <v>0</v>
          </cell>
        </row>
        <row r="4826">
          <cell r="H4826">
            <v>0</v>
          </cell>
        </row>
        <row r="4827">
          <cell r="H4827">
            <v>0</v>
          </cell>
        </row>
        <row r="4828">
          <cell r="H4828">
            <v>0</v>
          </cell>
        </row>
        <row r="4829">
          <cell r="H4829">
            <v>0</v>
          </cell>
        </row>
        <row r="4830">
          <cell r="H4830">
            <v>0</v>
          </cell>
        </row>
        <row r="4831">
          <cell r="H4831">
            <v>0</v>
          </cell>
        </row>
        <row r="4832">
          <cell r="H4832">
            <v>0</v>
          </cell>
        </row>
        <row r="4833">
          <cell r="H4833">
            <v>0</v>
          </cell>
        </row>
        <row r="4834">
          <cell r="H4834">
            <v>0</v>
          </cell>
        </row>
        <row r="4835">
          <cell r="H4835">
            <v>0</v>
          </cell>
        </row>
        <row r="4836">
          <cell r="H4836">
            <v>0</v>
          </cell>
        </row>
        <row r="4837">
          <cell r="H4837">
            <v>0</v>
          </cell>
        </row>
        <row r="4838">
          <cell r="H4838">
            <v>0</v>
          </cell>
        </row>
        <row r="4839">
          <cell r="H4839">
            <v>0</v>
          </cell>
        </row>
        <row r="4840">
          <cell r="H4840">
            <v>0</v>
          </cell>
        </row>
        <row r="4841">
          <cell r="H4841">
            <v>0</v>
          </cell>
        </row>
        <row r="4842">
          <cell r="H4842">
            <v>0</v>
          </cell>
        </row>
        <row r="4843">
          <cell r="H4843">
            <v>0</v>
          </cell>
        </row>
        <row r="4844">
          <cell r="H4844">
            <v>0</v>
          </cell>
        </row>
        <row r="4845">
          <cell r="H4845">
            <v>0</v>
          </cell>
        </row>
        <row r="4846">
          <cell r="H4846">
            <v>0</v>
          </cell>
        </row>
        <row r="4847">
          <cell r="H4847">
            <v>0</v>
          </cell>
        </row>
        <row r="4848">
          <cell r="H4848">
            <v>0</v>
          </cell>
        </row>
        <row r="4849">
          <cell r="H4849">
            <v>0</v>
          </cell>
        </row>
        <row r="4850">
          <cell r="H4850">
            <v>0</v>
          </cell>
        </row>
        <row r="4851">
          <cell r="H4851">
            <v>0</v>
          </cell>
        </row>
        <row r="4852">
          <cell r="H4852">
            <v>0</v>
          </cell>
        </row>
        <row r="4853">
          <cell r="H4853">
            <v>0</v>
          </cell>
        </row>
        <row r="4854">
          <cell r="H4854">
            <v>0</v>
          </cell>
        </row>
        <row r="4855">
          <cell r="H4855">
            <v>0</v>
          </cell>
        </row>
        <row r="4856">
          <cell r="H4856">
            <v>0</v>
          </cell>
        </row>
        <row r="4857">
          <cell r="H4857">
            <v>0</v>
          </cell>
        </row>
        <row r="4858">
          <cell r="H4858">
            <v>0</v>
          </cell>
        </row>
        <row r="4859">
          <cell r="H4859">
            <v>0</v>
          </cell>
        </row>
        <row r="4860">
          <cell r="H4860">
            <v>0</v>
          </cell>
        </row>
        <row r="4861">
          <cell r="H4861">
            <v>0</v>
          </cell>
        </row>
        <row r="4862">
          <cell r="H4862">
            <v>0</v>
          </cell>
        </row>
        <row r="4863">
          <cell r="H4863">
            <v>0</v>
          </cell>
        </row>
        <row r="4864">
          <cell r="H4864">
            <v>0</v>
          </cell>
        </row>
        <row r="4865">
          <cell r="H4865">
            <v>0</v>
          </cell>
        </row>
        <row r="4866">
          <cell r="H4866">
            <v>0</v>
          </cell>
        </row>
        <row r="4867">
          <cell r="H4867">
            <v>0</v>
          </cell>
        </row>
        <row r="4868">
          <cell r="H4868">
            <v>0</v>
          </cell>
        </row>
        <row r="4869">
          <cell r="H4869">
            <v>0</v>
          </cell>
        </row>
        <row r="4870">
          <cell r="H4870">
            <v>0</v>
          </cell>
        </row>
        <row r="4871">
          <cell r="H4871">
            <v>0</v>
          </cell>
        </row>
        <row r="4872">
          <cell r="H4872">
            <v>0</v>
          </cell>
        </row>
        <row r="4873">
          <cell r="H4873">
            <v>0</v>
          </cell>
        </row>
        <row r="4874">
          <cell r="H4874">
            <v>0</v>
          </cell>
        </row>
        <row r="4875">
          <cell r="H4875">
            <v>0</v>
          </cell>
        </row>
        <row r="4876">
          <cell r="H4876">
            <v>0</v>
          </cell>
        </row>
        <row r="4877">
          <cell r="H4877">
            <v>0</v>
          </cell>
        </row>
        <row r="4878">
          <cell r="H4878">
            <v>0</v>
          </cell>
        </row>
        <row r="4879">
          <cell r="H4879">
            <v>0</v>
          </cell>
        </row>
        <row r="4880">
          <cell r="H4880">
            <v>0</v>
          </cell>
        </row>
        <row r="4881">
          <cell r="H4881">
            <v>0</v>
          </cell>
        </row>
        <row r="4882">
          <cell r="H4882">
            <v>0</v>
          </cell>
        </row>
        <row r="4883">
          <cell r="H4883">
            <v>0</v>
          </cell>
        </row>
        <row r="4884">
          <cell r="H4884">
            <v>0</v>
          </cell>
        </row>
        <row r="4885">
          <cell r="H4885">
            <v>0</v>
          </cell>
        </row>
        <row r="4886">
          <cell r="H4886">
            <v>0</v>
          </cell>
        </row>
        <row r="4887">
          <cell r="H4887">
            <v>0</v>
          </cell>
        </row>
        <row r="4888">
          <cell r="H4888">
            <v>0</v>
          </cell>
        </row>
        <row r="4889">
          <cell r="H4889">
            <v>0</v>
          </cell>
        </row>
        <row r="4890">
          <cell r="H4890">
            <v>0</v>
          </cell>
        </row>
        <row r="4891">
          <cell r="H4891">
            <v>0</v>
          </cell>
        </row>
        <row r="4892">
          <cell r="H4892">
            <v>0</v>
          </cell>
        </row>
        <row r="4893">
          <cell r="H4893">
            <v>0</v>
          </cell>
        </row>
        <row r="4894">
          <cell r="H4894">
            <v>0</v>
          </cell>
        </row>
        <row r="4895">
          <cell r="H4895">
            <v>0</v>
          </cell>
        </row>
        <row r="4896">
          <cell r="H4896">
            <v>0</v>
          </cell>
        </row>
        <row r="4897">
          <cell r="H4897">
            <v>0</v>
          </cell>
        </row>
        <row r="4898">
          <cell r="H4898">
            <v>0</v>
          </cell>
        </row>
        <row r="4899">
          <cell r="H4899">
            <v>0</v>
          </cell>
        </row>
        <row r="4900">
          <cell r="H4900">
            <v>0</v>
          </cell>
        </row>
        <row r="4901">
          <cell r="H4901">
            <v>0</v>
          </cell>
        </row>
        <row r="4902">
          <cell r="H4902">
            <v>0</v>
          </cell>
        </row>
        <row r="4903">
          <cell r="H4903">
            <v>0</v>
          </cell>
        </row>
        <row r="4904">
          <cell r="H4904">
            <v>0</v>
          </cell>
        </row>
        <row r="4905">
          <cell r="H4905">
            <v>0</v>
          </cell>
        </row>
        <row r="4906">
          <cell r="H4906">
            <v>0</v>
          </cell>
        </row>
        <row r="4907">
          <cell r="H4907">
            <v>0</v>
          </cell>
        </row>
        <row r="4908">
          <cell r="H4908">
            <v>0</v>
          </cell>
        </row>
        <row r="4909">
          <cell r="H4909">
            <v>0</v>
          </cell>
        </row>
        <row r="4910">
          <cell r="H4910">
            <v>0</v>
          </cell>
        </row>
        <row r="4911">
          <cell r="H4911">
            <v>0</v>
          </cell>
        </row>
        <row r="4912">
          <cell r="H4912">
            <v>0</v>
          </cell>
        </row>
        <row r="4913">
          <cell r="H4913">
            <v>0</v>
          </cell>
        </row>
        <row r="4914">
          <cell r="H4914">
            <v>0</v>
          </cell>
        </row>
        <row r="4915">
          <cell r="H4915">
            <v>0</v>
          </cell>
        </row>
        <row r="4916">
          <cell r="H4916">
            <v>0</v>
          </cell>
        </row>
        <row r="4917">
          <cell r="H4917">
            <v>0</v>
          </cell>
        </row>
        <row r="4918">
          <cell r="H4918">
            <v>0</v>
          </cell>
        </row>
        <row r="4919">
          <cell r="H4919">
            <v>0</v>
          </cell>
        </row>
        <row r="4920">
          <cell r="H4920">
            <v>0</v>
          </cell>
        </row>
        <row r="4921">
          <cell r="H4921">
            <v>0</v>
          </cell>
        </row>
        <row r="4922">
          <cell r="H4922">
            <v>0</v>
          </cell>
        </row>
        <row r="4923">
          <cell r="H4923">
            <v>0</v>
          </cell>
        </row>
        <row r="4924">
          <cell r="H4924">
            <v>0</v>
          </cell>
        </row>
        <row r="4925">
          <cell r="H4925">
            <v>0</v>
          </cell>
        </row>
        <row r="4926">
          <cell r="H4926">
            <v>0</v>
          </cell>
        </row>
        <row r="4927">
          <cell r="H4927">
            <v>0</v>
          </cell>
        </row>
        <row r="4928">
          <cell r="H4928">
            <v>0</v>
          </cell>
        </row>
        <row r="4929">
          <cell r="H4929">
            <v>0</v>
          </cell>
        </row>
        <row r="4930">
          <cell r="H4930">
            <v>0</v>
          </cell>
        </row>
        <row r="4931">
          <cell r="H4931">
            <v>0</v>
          </cell>
        </row>
        <row r="4932">
          <cell r="H4932">
            <v>0</v>
          </cell>
        </row>
        <row r="4933">
          <cell r="H4933">
            <v>0</v>
          </cell>
        </row>
        <row r="4934">
          <cell r="H4934">
            <v>0</v>
          </cell>
        </row>
        <row r="4935">
          <cell r="H4935">
            <v>0</v>
          </cell>
        </row>
        <row r="4936">
          <cell r="H4936">
            <v>0</v>
          </cell>
        </row>
        <row r="4937">
          <cell r="H4937">
            <v>0</v>
          </cell>
        </row>
        <row r="4938">
          <cell r="H4938">
            <v>0</v>
          </cell>
        </row>
        <row r="4939">
          <cell r="H4939">
            <v>0</v>
          </cell>
        </row>
        <row r="4940">
          <cell r="H4940">
            <v>0</v>
          </cell>
        </row>
        <row r="4941">
          <cell r="H4941">
            <v>0</v>
          </cell>
        </row>
        <row r="4942">
          <cell r="H4942">
            <v>0</v>
          </cell>
        </row>
        <row r="4943">
          <cell r="H4943">
            <v>0</v>
          </cell>
        </row>
        <row r="4944">
          <cell r="H4944">
            <v>0</v>
          </cell>
        </row>
        <row r="4945">
          <cell r="H4945">
            <v>0</v>
          </cell>
        </row>
        <row r="4946">
          <cell r="H4946">
            <v>0</v>
          </cell>
        </row>
        <row r="4947">
          <cell r="H4947">
            <v>0</v>
          </cell>
        </row>
        <row r="4948">
          <cell r="H4948">
            <v>0</v>
          </cell>
        </row>
        <row r="4949">
          <cell r="H4949">
            <v>0</v>
          </cell>
        </row>
        <row r="4950">
          <cell r="H4950">
            <v>0</v>
          </cell>
        </row>
        <row r="4951">
          <cell r="H4951">
            <v>0</v>
          </cell>
        </row>
        <row r="4952">
          <cell r="H4952">
            <v>0</v>
          </cell>
        </row>
        <row r="4953">
          <cell r="H4953">
            <v>0</v>
          </cell>
        </row>
        <row r="4954">
          <cell r="H4954">
            <v>0</v>
          </cell>
        </row>
        <row r="4955">
          <cell r="H4955">
            <v>0</v>
          </cell>
        </row>
        <row r="4956">
          <cell r="H4956">
            <v>0</v>
          </cell>
        </row>
        <row r="4957">
          <cell r="H4957">
            <v>0</v>
          </cell>
        </row>
        <row r="4958">
          <cell r="H4958">
            <v>0</v>
          </cell>
        </row>
        <row r="4959">
          <cell r="H4959">
            <v>0</v>
          </cell>
        </row>
        <row r="4960">
          <cell r="H4960">
            <v>0</v>
          </cell>
        </row>
        <row r="4961">
          <cell r="H4961">
            <v>0</v>
          </cell>
        </row>
        <row r="4962">
          <cell r="H4962">
            <v>0</v>
          </cell>
        </row>
        <row r="4963">
          <cell r="H4963">
            <v>0</v>
          </cell>
        </row>
        <row r="4964">
          <cell r="H4964">
            <v>0</v>
          </cell>
        </row>
        <row r="4965">
          <cell r="H4965">
            <v>0</v>
          </cell>
        </row>
        <row r="4966">
          <cell r="H4966">
            <v>0</v>
          </cell>
        </row>
        <row r="4967">
          <cell r="H4967">
            <v>0</v>
          </cell>
        </row>
        <row r="4968">
          <cell r="H4968">
            <v>0</v>
          </cell>
        </row>
        <row r="4969">
          <cell r="H4969">
            <v>0</v>
          </cell>
        </row>
        <row r="4970">
          <cell r="H4970">
            <v>0</v>
          </cell>
        </row>
        <row r="4971">
          <cell r="H4971">
            <v>0</v>
          </cell>
        </row>
        <row r="4972">
          <cell r="H4972">
            <v>0</v>
          </cell>
        </row>
        <row r="4973">
          <cell r="H4973">
            <v>0</v>
          </cell>
        </row>
        <row r="4974">
          <cell r="H4974">
            <v>0</v>
          </cell>
        </row>
        <row r="4975">
          <cell r="H4975">
            <v>0</v>
          </cell>
        </row>
        <row r="4976">
          <cell r="H4976">
            <v>0</v>
          </cell>
        </row>
        <row r="4977">
          <cell r="H4977">
            <v>0</v>
          </cell>
        </row>
        <row r="4978">
          <cell r="H4978">
            <v>0</v>
          </cell>
        </row>
        <row r="4979">
          <cell r="H4979">
            <v>0</v>
          </cell>
        </row>
        <row r="4980">
          <cell r="H4980">
            <v>0</v>
          </cell>
        </row>
        <row r="4981">
          <cell r="H4981">
            <v>0</v>
          </cell>
        </row>
        <row r="4982">
          <cell r="H4982">
            <v>0</v>
          </cell>
        </row>
        <row r="4983">
          <cell r="H4983">
            <v>0</v>
          </cell>
        </row>
        <row r="4984">
          <cell r="H4984">
            <v>0</v>
          </cell>
        </row>
        <row r="4985">
          <cell r="H4985">
            <v>0</v>
          </cell>
        </row>
        <row r="4986">
          <cell r="H4986">
            <v>0</v>
          </cell>
        </row>
        <row r="4987">
          <cell r="H4987">
            <v>0</v>
          </cell>
        </row>
        <row r="4988">
          <cell r="H4988">
            <v>0</v>
          </cell>
        </row>
        <row r="4989">
          <cell r="H4989">
            <v>0</v>
          </cell>
        </row>
        <row r="4990">
          <cell r="H4990">
            <v>0</v>
          </cell>
        </row>
        <row r="4991">
          <cell r="H4991">
            <v>0</v>
          </cell>
        </row>
        <row r="4992">
          <cell r="H4992">
            <v>0</v>
          </cell>
        </row>
        <row r="4993">
          <cell r="H4993">
            <v>0</v>
          </cell>
        </row>
        <row r="4994">
          <cell r="H4994">
            <v>0</v>
          </cell>
        </row>
        <row r="4995">
          <cell r="H4995">
            <v>0</v>
          </cell>
        </row>
        <row r="4996">
          <cell r="H4996">
            <v>0</v>
          </cell>
        </row>
        <row r="4997">
          <cell r="H4997">
            <v>0</v>
          </cell>
        </row>
        <row r="4998">
          <cell r="H4998">
            <v>0</v>
          </cell>
        </row>
        <row r="4999">
          <cell r="H4999">
            <v>0</v>
          </cell>
        </row>
        <row r="5000">
          <cell r="H5000">
            <v>0</v>
          </cell>
        </row>
        <row r="5001">
          <cell r="H5001">
            <v>0</v>
          </cell>
        </row>
        <row r="5002">
          <cell r="H5002">
            <v>0</v>
          </cell>
        </row>
        <row r="5003">
          <cell r="H5003">
            <v>0</v>
          </cell>
        </row>
        <row r="5004">
          <cell r="H5004">
            <v>0</v>
          </cell>
        </row>
        <row r="5005">
          <cell r="H5005">
            <v>0</v>
          </cell>
        </row>
        <row r="5006">
          <cell r="H5006">
            <v>0</v>
          </cell>
        </row>
        <row r="5007">
          <cell r="H5007">
            <v>0</v>
          </cell>
        </row>
        <row r="5008">
          <cell r="H5008">
            <v>0</v>
          </cell>
        </row>
        <row r="5009">
          <cell r="H5009">
            <v>0</v>
          </cell>
        </row>
        <row r="5010">
          <cell r="H5010">
            <v>0</v>
          </cell>
        </row>
        <row r="5011">
          <cell r="H5011">
            <v>0</v>
          </cell>
        </row>
        <row r="5012">
          <cell r="H5012">
            <v>0</v>
          </cell>
        </row>
        <row r="5013">
          <cell r="H5013">
            <v>0</v>
          </cell>
        </row>
        <row r="5014">
          <cell r="H5014">
            <v>0</v>
          </cell>
        </row>
        <row r="5015">
          <cell r="H5015">
            <v>0</v>
          </cell>
        </row>
        <row r="5016">
          <cell r="H5016">
            <v>0</v>
          </cell>
        </row>
        <row r="5017">
          <cell r="H5017">
            <v>0</v>
          </cell>
        </row>
        <row r="5018">
          <cell r="H5018">
            <v>0</v>
          </cell>
        </row>
        <row r="5019">
          <cell r="H5019">
            <v>0</v>
          </cell>
        </row>
        <row r="5020">
          <cell r="H5020">
            <v>0</v>
          </cell>
        </row>
        <row r="5021">
          <cell r="H5021">
            <v>0</v>
          </cell>
        </row>
        <row r="5022">
          <cell r="H5022">
            <v>0</v>
          </cell>
        </row>
        <row r="5023">
          <cell r="H5023">
            <v>0</v>
          </cell>
        </row>
        <row r="5024">
          <cell r="H5024">
            <v>0</v>
          </cell>
        </row>
        <row r="5025">
          <cell r="H5025">
            <v>0</v>
          </cell>
        </row>
        <row r="5026">
          <cell r="H5026">
            <v>0</v>
          </cell>
        </row>
        <row r="5027">
          <cell r="H5027">
            <v>0</v>
          </cell>
        </row>
        <row r="5028">
          <cell r="H5028">
            <v>0</v>
          </cell>
        </row>
        <row r="5029">
          <cell r="H5029">
            <v>0</v>
          </cell>
        </row>
        <row r="5030">
          <cell r="H5030">
            <v>0</v>
          </cell>
        </row>
        <row r="5031">
          <cell r="H5031">
            <v>0</v>
          </cell>
        </row>
        <row r="5032">
          <cell r="H5032">
            <v>0</v>
          </cell>
        </row>
        <row r="5033">
          <cell r="H5033">
            <v>0</v>
          </cell>
        </row>
        <row r="5034">
          <cell r="H5034">
            <v>0</v>
          </cell>
        </row>
        <row r="5035">
          <cell r="H5035">
            <v>0</v>
          </cell>
        </row>
        <row r="5036">
          <cell r="H5036">
            <v>0</v>
          </cell>
        </row>
        <row r="5037">
          <cell r="H5037">
            <v>0</v>
          </cell>
        </row>
        <row r="5038">
          <cell r="H5038">
            <v>0</v>
          </cell>
        </row>
        <row r="5039">
          <cell r="H5039">
            <v>0</v>
          </cell>
        </row>
        <row r="5040">
          <cell r="H5040">
            <v>0</v>
          </cell>
        </row>
        <row r="5041">
          <cell r="H5041">
            <v>0</v>
          </cell>
        </row>
        <row r="5042">
          <cell r="H5042">
            <v>0</v>
          </cell>
        </row>
        <row r="5043">
          <cell r="H5043">
            <v>0</v>
          </cell>
        </row>
        <row r="5044">
          <cell r="H5044">
            <v>0</v>
          </cell>
        </row>
        <row r="5045">
          <cell r="H5045">
            <v>0</v>
          </cell>
        </row>
        <row r="5046">
          <cell r="H5046">
            <v>0</v>
          </cell>
        </row>
        <row r="5047">
          <cell r="H5047">
            <v>0</v>
          </cell>
        </row>
        <row r="5048">
          <cell r="H5048">
            <v>0</v>
          </cell>
        </row>
        <row r="5049">
          <cell r="H5049">
            <v>0</v>
          </cell>
        </row>
        <row r="5050">
          <cell r="H5050">
            <v>0</v>
          </cell>
        </row>
        <row r="5051">
          <cell r="H5051">
            <v>0</v>
          </cell>
        </row>
        <row r="5052">
          <cell r="H5052">
            <v>0</v>
          </cell>
        </row>
        <row r="5053">
          <cell r="H5053">
            <v>0</v>
          </cell>
        </row>
        <row r="5054">
          <cell r="H5054">
            <v>0</v>
          </cell>
        </row>
        <row r="5055">
          <cell r="H5055">
            <v>0</v>
          </cell>
        </row>
        <row r="5056">
          <cell r="H5056">
            <v>0</v>
          </cell>
        </row>
        <row r="5057">
          <cell r="H5057">
            <v>0</v>
          </cell>
        </row>
        <row r="5058">
          <cell r="H5058">
            <v>0</v>
          </cell>
        </row>
        <row r="5059">
          <cell r="H5059">
            <v>0</v>
          </cell>
        </row>
        <row r="5060">
          <cell r="H5060">
            <v>0</v>
          </cell>
        </row>
        <row r="5061">
          <cell r="H5061">
            <v>0</v>
          </cell>
        </row>
        <row r="5062">
          <cell r="H5062">
            <v>0</v>
          </cell>
        </row>
        <row r="5063">
          <cell r="H5063">
            <v>0</v>
          </cell>
        </row>
        <row r="5064">
          <cell r="H5064">
            <v>0</v>
          </cell>
        </row>
        <row r="5065">
          <cell r="H5065">
            <v>0</v>
          </cell>
        </row>
        <row r="5066">
          <cell r="H5066">
            <v>0</v>
          </cell>
        </row>
        <row r="5067">
          <cell r="H5067">
            <v>0</v>
          </cell>
        </row>
        <row r="5068">
          <cell r="H5068">
            <v>0</v>
          </cell>
        </row>
        <row r="5069">
          <cell r="H5069">
            <v>0</v>
          </cell>
        </row>
        <row r="5070">
          <cell r="H5070">
            <v>0</v>
          </cell>
        </row>
        <row r="5071">
          <cell r="H5071">
            <v>0</v>
          </cell>
        </row>
        <row r="5072">
          <cell r="H5072">
            <v>0</v>
          </cell>
        </row>
        <row r="5073">
          <cell r="H5073">
            <v>0</v>
          </cell>
        </row>
        <row r="5074">
          <cell r="H5074">
            <v>0</v>
          </cell>
        </row>
        <row r="5075">
          <cell r="H5075">
            <v>0</v>
          </cell>
        </row>
        <row r="5076">
          <cell r="H5076">
            <v>0</v>
          </cell>
        </row>
        <row r="5077">
          <cell r="H5077">
            <v>0</v>
          </cell>
        </row>
        <row r="5078">
          <cell r="H5078">
            <v>0</v>
          </cell>
        </row>
        <row r="5079">
          <cell r="H5079">
            <v>0</v>
          </cell>
        </row>
        <row r="5080">
          <cell r="H5080">
            <v>0</v>
          </cell>
        </row>
        <row r="5081">
          <cell r="H5081">
            <v>0</v>
          </cell>
        </row>
        <row r="5082">
          <cell r="H5082">
            <v>0</v>
          </cell>
        </row>
        <row r="5083">
          <cell r="H5083">
            <v>0</v>
          </cell>
        </row>
        <row r="5084">
          <cell r="H5084">
            <v>0</v>
          </cell>
        </row>
        <row r="5085">
          <cell r="H5085">
            <v>0</v>
          </cell>
        </row>
        <row r="5086">
          <cell r="H5086">
            <v>0</v>
          </cell>
        </row>
        <row r="5087">
          <cell r="H5087">
            <v>0</v>
          </cell>
        </row>
        <row r="5088">
          <cell r="H5088">
            <v>0</v>
          </cell>
        </row>
        <row r="5089">
          <cell r="H5089">
            <v>0</v>
          </cell>
        </row>
        <row r="5090">
          <cell r="H5090">
            <v>0</v>
          </cell>
        </row>
        <row r="5091">
          <cell r="H5091">
            <v>0</v>
          </cell>
        </row>
        <row r="5092">
          <cell r="H5092">
            <v>0</v>
          </cell>
        </row>
        <row r="5093">
          <cell r="H5093">
            <v>0</v>
          </cell>
        </row>
        <row r="5094">
          <cell r="H5094">
            <v>0</v>
          </cell>
        </row>
        <row r="5095">
          <cell r="H5095">
            <v>0</v>
          </cell>
        </row>
        <row r="5096">
          <cell r="H5096">
            <v>0</v>
          </cell>
        </row>
        <row r="5097">
          <cell r="H5097">
            <v>0</v>
          </cell>
        </row>
        <row r="5098">
          <cell r="H5098">
            <v>0</v>
          </cell>
        </row>
        <row r="5099">
          <cell r="H5099">
            <v>0</v>
          </cell>
        </row>
        <row r="5100">
          <cell r="H5100">
            <v>0</v>
          </cell>
        </row>
        <row r="5101">
          <cell r="H5101">
            <v>0</v>
          </cell>
        </row>
        <row r="5102">
          <cell r="H5102">
            <v>0</v>
          </cell>
        </row>
        <row r="5103">
          <cell r="H5103">
            <v>0</v>
          </cell>
        </row>
        <row r="5104">
          <cell r="H5104">
            <v>0</v>
          </cell>
        </row>
        <row r="5105">
          <cell r="H5105">
            <v>0</v>
          </cell>
        </row>
        <row r="5106">
          <cell r="H5106">
            <v>0</v>
          </cell>
        </row>
        <row r="5107">
          <cell r="H5107">
            <v>0</v>
          </cell>
        </row>
        <row r="5108">
          <cell r="H5108">
            <v>0</v>
          </cell>
        </row>
        <row r="5109">
          <cell r="H5109">
            <v>0</v>
          </cell>
        </row>
        <row r="5110">
          <cell r="H5110">
            <v>0</v>
          </cell>
        </row>
        <row r="5111">
          <cell r="H5111">
            <v>0</v>
          </cell>
        </row>
        <row r="5112">
          <cell r="H5112">
            <v>0</v>
          </cell>
        </row>
        <row r="5113">
          <cell r="H5113">
            <v>0</v>
          </cell>
        </row>
        <row r="5114">
          <cell r="H5114">
            <v>0</v>
          </cell>
        </row>
        <row r="5115">
          <cell r="H5115">
            <v>0</v>
          </cell>
        </row>
        <row r="5116">
          <cell r="H5116">
            <v>0</v>
          </cell>
        </row>
        <row r="5117">
          <cell r="H5117">
            <v>0</v>
          </cell>
        </row>
        <row r="5118">
          <cell r="H5118">
            <v>0</v>
          </cell>
        </row>
        <row r="5119">
          <cell r="H5119">
            <v>0</v>
          </cell>
        </row>
        <row r="5120">
          <cell r="H5120">
            <v>0</v>
          </cell>
        </row>
        <row r="5121">
          <cell r="H5121">
            <v>0</v>
          </cell>
        </row>
        <row r="5122">
          <cell r="H5122">
            <v>0</v>
          </cell>
        </row>
        <row r="5123">
          <cell r="H5123">
            <v>0</v>
          </cell>
        </row>
        <row r="5124">
          <cell r="H5124">
            <v>0</v>
          </cell>
        </row>
        <row r="5125">
          <cell r="H5125">
            <v>0</v>
          </cell>
        </row>
        <row r="5126">
          <cell r="H5126">
            <v>0</v>
          </cell>
        </row>
        <row r="5127">
          <cell r="H5127">
            <v>0</v>
          </cell>
        </row>
        <row r="5128">
          <cell r="H5128">
            <v>0</v>
          </cell>
        </row>
        <row r="5129">
          <cell r="H5129">
            <v>0</v>
          </cell>
        </row>
        <row r="5130">
          <cell r="H5130">
            <v>0</v>
          </cell>
        </row>
        <row r="5131">
          <cell r="H5131">
            <v>0</v>
          </cell>
        </row>
        <row r="5132">
          <cell r="H5132">
            <v>0</v>
          </cell>
        </row>
        <row r="5133">
          <cell r="H5133">
            <v>0</v>
          </cell>
        </row>
        <row r="5134">
          <cell r="H5134">
            <v>0</v>
          </cell>
        </row>
        <row r="5135">
          <cell r="H5135">
            <v>0</v>
          </cell>
        </row>
        <row r="5136">
          <cell r="H5136">
            <v>0</v>
          </cell>
        </row>
        <row r="5137">
          <cell r="H5137">
            <v>0</v>
          </cell>
        </row>
        <row r="5138">
          <cell r="H5138">
            <v>0</v>
          </cell>
        </row>
        <row r="5139">
          <cell r="H5139">
            <v>0</v>
          </cell>
        </row>
        <row r="5140">
          <cell r="H5140">
            <v>0</v>
          </cell>
        </row>
        <row r="5141">
          <cell r="H5141">
            <v>0</v>
          </cell>
        </row>
        <row r="5142">
          <cell r="H5142">
            <v>0</v>
          </cell>
        </row>
        <row r="5143">
          <cell r="H5143">
            <v>0</v>
          </cell>
        </row>
        <row r="5144">
          <cell r="H5144">
            <v>0</v>
          </cell>
        </row>
        <row r="5145">
          <cell r="H5145">
            <v>0</v>
          </cell>
        </row>
        <row r="5146">
          <cell r="H5146">
            <v>0</v>
          </cell>
        </row>
        <row r="5147">
          <cell r="H5147">
            <v>0</v>
          </cell>
        </row>
        <row r="5148">
          <cell r="H5148">
            <v>0</v>
          </cell>
        </row>
        <row r="5149">
          <cell r="H5149">
            <v>0</v>
          </cell>
        </row>
        <row r="5150">
          <cell r="H5150">
            <v>0</v>
          </cell>
        </row>
        <row r="5151">
          <cell r="H5151">
            <v>0</v>
          </cell>
        </row>
        <row r="5152">
          <cell r="H5152">
            <v>0</v>
          </cell>
        </row>
        <row r="5153">
          <cell r="H5153">
            <v>0</v>
          </cell>
        </row>
        <row r="5154">
          <cell r="H5154">
            <v>0</v>
          </cell>
        </row>
        <row r="5155">
          <cell r="H5155">
            <v>0</v>
          </cell>
        </row>
        <row r="5156">
          <cell r="H5156">
            <v>0</v>
          </cell>
        </row>
        <row r="5157">
          <cell r="H5157">
            <v>0</v>
          </cell>
        </row>
        <row r="5158">
          <cell r="H5158">
            <v>0</v>
          </cell>
        </row>
        <row r="5159">
          <cell r="H5159">
            <v>0</v>
          </cell>
        </row>
        <row r="5160">
          <cell r="H5160">
            <v>0</v>
          </cell>
        </row>
        <row r="5161">
          <cell r="H5161">
            <v>0</v>
          </cell>
        </row>
        <row r="5162">
          <cell r="H5162">
            <v>0</v>
          </cell>
        </row>
        <row r="5163">
          <cell r="H5163">
            <v>0</v>
          </cell>
        </row>
        <row r="5164">
          <cell r="H5164">
            <v>0</v>
          </cell>
        </row>
        <row r="5165">
          <cell r="H5165">
            <v>0</v>
          </cell>
        </row>
        <row r="5166">
          <cell r="H5166">
            <v>0</v>
          </cell>
        </row>
        <row r="5167">
          <cell r="H5167">
            <v>0</v>
          </cell>
        </row>
        <row r="5168">
          <cell r="H5168">
            <v>0</v>
          </cell>
        </row>
        <row r="5169">
          <cell r="H5169">
            <v>0</v>
          </cell>
        </row>
        <row r="5170">
          <cell r="H5170">
            <v>0</v>
          </cell>
        </row>
        <row r="5171">
          <cell r="H5171">
            <v>0</v>
          </cell>
        </row>
        <row r="5172">
          <cell r="H5172">
            <v>0</v>
          </cell>
        </row>
        <row r="5173">
          <cell r="H5173">
            <v>0</v>
          </cell>
        </row>
        <row r="5174">
          <cell r="H5174">
            <v>0</v>
          </cell>
        </row>
        <row r="5175">
          <cell r="H5175">
            <v>0</v>
          </cell>
        </row>
        <row r="5176">
          <cell r="H5176">
            <v>0</v>
          </cell>
        </row>
        <row r="5177">
          <cell r="H5177">
            <v>0</v>
          </cell>
        </row>
        <row r="5178">
          <cell r="H5178">
            <v>0</v>
          </cell>
        </row>
        <row r="5179">
          <cell r="H5179">
            <v>0</v>
          </cell>
        </row>
        <row r="5180">
          <cell r="H5180">
            <v>0</v>
          </cell>
        </row>
        <row r="5181">
          <cell r="H5181">
            <v>0</v>
          </cell>
        </row>
        <row r="5182">
          <cell r="H5182">
            <v>0</v>
          </cell>
        </row>
        <row r="5183">
          <cell r="H5183">
            <v>0</v>
          </cell>
        </row>
        <row r="5184">
          <cell r="H5184">
            <v>0</v>
          </cell>
        </row>
        <row r="5185">
          <cell r="H5185">
            <v>0</v>
          </cell>
        </row>
        <row r="5186">
          <cell r="H5186">
            <v>0</v>
          </cell>
        </row>
        <row r="5187">
          <cell r="H5187">
            <v>0</v>
          </cell>
        </row>
        <row r="5188">
          <cell r="H5188">
            <v>0</v>
          </cell>
        </row>
        <row r="5189">
          <cell r="H5189">
            <v>0</v>
          </cell>
        </row>
        <row r="5190">
          <cell r="H5190">
            <v>0</v>
          </cell>
        </row>
        <row r="5191">
          <cell r="H5191">
            <v>0</v>
          </cell>
        </row>
        <row r="5192">
          <cell r="H5192">
            <v>0</v>
          </cell>
        </row>
        <row r="5193">
          <cell r="H5193">
            <v>0</v>
          </cell>
        </row>
        <row r="5194">
          <cell r="H5194">
            <v>0</v>
          </cell>
        </row>
        <row r="5195">
          <cell r="H5195">
            <v>0</v>
          </cell>
        </row>
        <row r="5196">
          <cell r="H5196">
            <v>0</v>
          </cell>
        </row>
        <row r="5197">
          <cell r="H5197">
            <v>0</v>
          </cell>
        </row>
        <row r="5198">
          <cell r="H5198">
            <v>0</v>
          </cell>
        </row>
        <row r="5199">
          <cell r="H5199">
            <v>0</v>
          </cell>
        </row>
        <row r="5200">
          <cell r="H5200">
            <v>0</v>
          </cell>
        </row>
        <row r="5201">
          <cell r="H5201">
            <v>0</v>
          </cell>
        </row>
        <row r="5202">
          <cell r="H5202">
            <v>0</v>
          </cell>
        </row>
        <row r="5203">
          <cell r="H5203">
            <v>0</v>
          </cell>
        </row>
        <row r="5204">
          <cell r="H5204">
            <v>0</v>
          </cell>
        </row>
        <row r="5205">
          <cell r="H5205">
            <v>0</v>
          </cell>
        </row>
        <row r="5206">
          <cell r="H5206">
            <v>0</v>
          </cell>
        </row>
        <row r="5207">
          <cell r="H5207">
            <v>0</v>
          </cell>
        </row>
        <row r="5208">
          <cell r="H5208">
            <v>0</v>
          </cell>
        </row>
        <row r="5209">
          <cell r="H5209">
            <v>0</v>
          </cell>
        </row>
        <row r="5210">
          <cell r="H5210">
            <v>0</v>
          </cell>
        </row>
        <row r="5211">
          <cell r="H5211">
            <v>0</v>
          </cell>
        </row>
        <row r="5212">
          <cell r="H5212">
            <v>0</v>
          </cell>
        </row>
        <row r="5213">
          <cell r="H5213">
            <v>0</v>
          </cell>
        </row>
        <row r="5214">
          <cell r="H5214">
            <v>0</v>
          </cell>
        </row>
        <row r="5215">
          <cell r="H5215">
            <v>0</v>
          </cell>
        </row>
        <row r="5216">
          <cell r="H5216">
            <v>0</v>
          </cell>
        </row>
        <row r="5217">
          <cell r="H5217">
            <v>0</v>
          </cell>
        </row>
        <row r="5218">
          <cell r="H5218">
            <v>0</v>
          </cell>
        </row>
        <row r="5219">
          <cell r="H5219">
            <v>0</v>
          </cell>
        </row>
        <row r="5220">
          <cell r="H5220">
            <v>0</v>
          </cell>
        </row>
        <row r="5221">
          <cell r="H5221">
            <v>0</v>
          </cell>
        </row>
        <row r="5222">
          <cell r="H5222">
            <v>0</v>
          </cell>
        </row>
        <row r="5223">
          <cell r="H5223">
            <v>0</v>
          </cell>
        </row>
        <row r="5224">
          <cell r="H5224">
            <v>0</v>
          </cell>
        </row>
        <row r="5225">
          <cell r="H5225">
            <v>0</v>
          </cell>
        </row>
        <row r="5226">
          <cell r="H5226">
            <v>0</v>
          </cell>
        </row>
        <row r="5227">
          <cell r="H5227">
            <v>0</v>
          </cell>
        </row>
        <row r="5228">
          <cell r="H5228">
            <v>0</v>
          </cell>
        </row>
        <row r="5229">
          <cell r="H5229">
            <v>0</v>
          </cell>
        </row>
        <row r="5230">
          <cell r="H5230">
            <v>0</v>
          </cell>
        </row>
        <row r="5231">
          <cell r="H5231">
            <v>0</v>
          </cell>
        </row>
        <row r="5232">
          <cell r="H5232">
            <v>0</v>
          </cell>
        </row>
        <row r="5233">
          <cell r="H5233">
            <v>0</v>
          </cell>
        </row>
        <row r="5234">
          <cell r="H5234">
            <v>0</v>
          </cell>
        </row>
        <row r="5235">
          <cell r="H5235">
            <v>0</v>
          </cell>
        </row>
        <row r="5236">
          <cell r="H5236">
            <v>0</v>
          </cell>
        </row>
        <row r="5237">
          <cell r="H5237">
            <v>0</v>
          </cell>
        </row>
        <row r="5238">
          <cell r="H5238">
            <v>0</v>
          </cell>
        </row>
        <row r="5239">
          <cell r="H5239">
            <v>0</v>
          </cell>
        </row>
        <row r="5240">
          <cell r="H5240">
            <v>0</v>
          </cell>
        </row>
        <row r="5241">
          <cell r="H5241">
            <v>0</v>
          </cell>
        </row>
        <row r="5242">
          <cell r="H5242">
            <v>0</v>
          </cell>
        </row>
        <row r="5243">
          <cell r="H5243">
            <v>0</v>
          </cell>
        </row>
        <row r="5244">
          <cell r="H5244">
            <v>0</v>
          </cell>
        </row>
        <row r="5245">
          <cell r="H5245">
            <v>0</v>
          </cell>
        </row>
        <row r="5246">
          <cell r="H5246">
            <v>0</v>
          </cell>
        </row>
        <row r="5247">
          <cell r="H5247">
            <v>0</v>
          </cell>
        </row>
        <row r="5248">
          <cell r="H5248">
            <v>0</v>
          </cell>
        </row>
        <row r="5249">
          <cell r="H5249">
            <v>0</v>
          </cell>
        </row>
        <row r="5250">
          <cell r="H5250">
            <v>0</v>
          </cell>
        </row>
        <row r="5251">
          <cell r="H5251">
            <v>0</v>
          </cell>
        </row>
        <row r="5252">
          <cell r="H5252">
            <v>0</v>
          </cell>
        </row>
        <row r="5253">
          <cell r="H5253">
            <v>0</v>
          </cell>
        </row>
        <row r="5254">
          <cell r="H5254">
            <v>0</v>
          </cell>
        </row>
        <row r="5255">
          <cell r="H5255">
            <v>0</v>
          </cell>
        </row>
        <row r="5256">
          <cell r="H5256">
            <v>0</v>
          </cell>
        </row>
        <row r="5257">
          <cell r="H5257">
            <v>0</v>
          </cell>
        </row>
        <row r="5258">
          <cell r="H5258">
            <v>0</v>
          </cell>
        </row>
        <row r="5259">
          <cell r="H5259">
            <v>0</v>
          </cell>
        </row>
        <row r="5260">
          <cell r="H5260">
            <v>0</v>
          </cell>
        </row>
        <row r="5261">
          <cell r="H5261">
            <v>0</v>
          </cell>
        </row>
        <row r="5262">
          <cell r="H5262">
            <v>0</v>
          </cell>
        </row>
        <row r="5263">
          <cell r="H5263">
            <v>0</v>
          </cell>
        </row>
        <row r="5264">
          <cell r="H5264">
            <v>0</v>
          </cell>
        </row>
        <row r="5265">
          <cell r="H5265">
            <v>0</v>
          </cell>
        </row>
        <row r="5266">
          <cell r="H5266">
            <v>0</v>
          </cell>
        </row>
        <row r="5267">
          <cell r="H5267">
            <v>0</v>
          </cell>
        </row>
        <row r="5268">
          <cell r="H5268">
            <v>0</v>
          </cell>
        </row>
        <row r="5269">
          <cell r="H5269">
            <v>0</v>
          </cell>
        </row>
        <row r="5270">
          <cell r="H5270">
            <v>0</v>
          </cell>
        </row>
        <row r="5271">
          <cell r="H5271">
            <v>0</v>
          </cell>
        </row>
        <row r="5272">
          <cell r="H5272">
            <v>0</v>
          </cell>
        </row>
        <row r="5273">
          <cell r="H5273">
            <v>0</v>
          </cell>
        </row>
        <row r="5274">
          <cell r="H5274">
            <v>0</v>
          </cell>
        </row>
        <row r="5275">
          <cell r="H5275">
            <v>0</v>
          </cell>
        </row>
        <row r="5276">
          <cell r="H5276">
            <v>0</v>
          </cell>
        </row>
        <row r="5277">
          <cell r="H5277">
            <v>0</v>
          </cell>
        </row>
        <row r="5278">
          <cell r="H5278">
            <v>0</v>
          </cell>
        </row>
        <row r="5279">
          <cell r="H5279">
            <v>0</v>
          </cell>
        </row>
        <row r="5280">
          <cell r="H5280">
            <v>0</v>
          </cell>
        </row>
        <row r="5281">
          <cell r="H5281">
            <v>0</v>
          </cell>
        </row>
        <row r="5282">
          <cell r="H5282">
            <v>0</v>
          </cell>
        </row>
        <row r="5283">
          <cell r="H5283">
            <v>0</v>
          </cell>
        </row>
        <row r="5284">
          <cell r="H5284">
            <v>0</v>
          </cell>
        </row>
        <row r="5285">
          <cell r="H5285">
            <v>0</v>
          </cell>
        </row>
        <row r="5286">
          <cell r="H5286">
            <v>0</v>
          </cell>
        </row>
        <row r="5287">
          <cell r="H5287">
            <v>0</v>
          </cell>
        </row>
        <row r="5288">
          <cell r="H5288">
            <v>0</v>
          </cell>
        </row>
        <row r="5289">
          <cell r="H5289">
            <v>0</v>
          </cell>
        </row>
        <row r="5290">
          <cell r="H5290">
            <v>0</v>
          </cell>
        </row>
        <row r="5291">
          <cell r="H5291">
            <v>0</v>
          </cell>
        </row>
        <row r="5292">
          <cell r="H5292">
            <v>0</v>
          </cell>
        </row>
        <row r="5293">
          <cell r="H5293">
            <v>0</v>
          </cell>
        </row>
        <row r="5294">
          <cell r="H5294">
            <v>0</v>
          </cell>
        </row>
        <row r="5295">
          <cell r="H5295">
            <v>0</v>
          </cell>
        </row>
        <row r="5296">
          <cell r="H5296">
            <v>0</v>
          </cell>
        </row>
        <row r="5297">
          <cell r="H5297">
            <v>0</v>
          </cell>
        </row>
        <row r="5298">
          <cell r="H5298">
            <v>0</v>
          </cell>
        </row>
        <row r="5299">
          <cell r="H5299">
            <v>0</v>
          </cell>
        </row>
        <row r="5300">
          <cell r="H5300">
            <v>0</v>
          </cell>
        </row>
        <row r="5301">
          <cell r="H5301">
            <v>0</v>
          </cell>
        </row>
        <row r="5302">
          <cell r="H5302">
            <v>0</v>
          </cell>
        </row>
        <row r="5303">
          <cell r="H5303">
            <v>0</v>
          </cell>
        </row>
        <row r="5304">
          <cell r="H5304">
            <v>0</v>
          </cell>
        </row>
        <row r="5305">
          <cell r="H5305">
            <v>0</v>
          </cell>
        </row>
        <row r="5306">
          <cell r="H5306">
            <v>0</v>
          </cell>
        </row>
        <row r="5307">
          <cell r="H5307">
            <v>0</v>
          </cell>
        </row>
        <row r="5308">
          <cell r="H5308">
            <v>0</v>
          </cell>
        </row>
        <row r="5309">
          <cell r="H5309">
            <v>0</v>
          </cell>
        </row>
        <row r="5310">
          <cell r="H5310">
            <v>0</v>
          </cell>
        </row>
        <row r="5311">
          <cell r="H5311">
            <v>0</v>
          </cell>
        </row>
        <row r="5312">
          <cell r="H5312">
            <v>0</v>
          </cell>
        </row>
        <row r="5313">
          <cell r="H5313">
            <v>0</v>
          </cell>
        </row>
        <row r="5314">
          <cell r="H5314">
            <v>0</v>
          </cell>
        </row>
        <row r="5315">
          <cell r="H5315">
            <v>0</v>
          </cell>
        </row>
        <row r="5316">
          <cell r="H5316">
            <v>0</v>
          </cell>
        </row>
        <row r="5317">
          <cell r="H5317">
            <v>0</v>
          </cell>
        </row>
        <row r="5318">
          <cell r="H5318">
            <v>0</v>
          </cell>
        </row>
        <row r="5319">
          <cell r="H5319">
            <v>0</v>
          </cell>
        </row>
        <row r="5320">
          <cell r="H5320">
            <v>0</v>
          </cell>
        </row>
        <row r="5321">
          <cell r="H5321">
            <v>0</v>
          </cell>
        </row>
        <row r="5322">
          <cell r="H5322">
            <v>0</v>
          </cell>
        </row>
        <row r="5323">
          <cell r="H5323">
            <v>0</v>
          </cell>
        </row>
        <row r="5324">
          <cell r="H5324">
            <v>0</v>
          </cell>
        </row>
        <row r="5325">
          <cell r="H5325">
            <v>0</v>
          </cell>
        </row>
        <row r="5326">
          <cell r="H5326">
            <v>0</v>
          </cell>
        </row>
        <row r="5327">
          <cell r="H5327">
            <v>0</v>
          </cell>
        </row>
        <row r="5328">
          <cell r="H5328">
            <v>0</v>
          </cell>
        </row>
        <row r="5329">
          <cell r="H5329">
            <v>0</v>
          </cell>
        </row>
        <row r="5330">
          <cell r="H5330">
            <v>0</v>
          </cell>
        </row>
        <row r="5331">
          <cell r="H5331">
            <v>0</v>
          </cell>
        </row>
        <row r="5332">
          <cell r="H5332">
            <v>0</v>
          </cell>
        </row>
        <row r="5333">
          <cell r="H5333">
            <v>0</v>
          </cell>
        </row>
        <row r="5334">
          <cell r="H5334">
            <v>0</v>
          </cell>
        </row>
        <row r="5335">
          <cell r="H5335">
            <v>0</v>
          </cell>
        </row>
        <row r="5336">
          <cell r="H5336">
            <v>0</v>
          </cell>
        </row>
        <row r="5337">
          <cell r="H5337">
            <v>0</v>
          </cell>
        </row>
        <row r="5338">
          <cell r="H5338">
            <v>0</v>
          </cell>
        </row>
        <row r="5339">
          <cell r="H5339">
            <v>0</v>
          </cell>
        </row>
        <row r="5340">
          <cell r="H5340">
            <v>0</v>
          </cell>
        </row>
        <row r="5341">
          <cell r="H5341">
            <v>0</v>
          </cell>
        </row>
        <row r="5342">
          <cell r="H5342">
            <v>0</v>
          </cell>
        </row>
        <row r="5343">
          <cell r="H5343">
            <v>0</v>
          </cell>
        </row>
        <row r="5344">
          <cell r="H5344">
            <v>0</v>
          </cell>
        </row>
        <row r="5345">
          <cell r="H5345">
            <v>0</v>
          </cell>
        </row>
        <row r="5346">
          <cell r="H5346">
            <v>0</v>
          </cell>
        </row>
        <row r="5347">
          <cell r="H5347">
            <v>0</v>
          </cell>
        </row>
        <row r="5348">
          <cell r="H5348">
            <v>0</v>
          </cell>
        </row>
        <row r="5349">
          <cell r="H5349">
            <v>0</v>
          </cell>
        </row>
        <row r="5350">
          <cell r="H5350">
            <v>0</v>
          </cell>
        </row>
        <row r="5351">
          <cell r="H5351">
            <v>0</v>
          </cell>
        </row>
        <row r="5352">
          <cell r="H5352">
            <v>0</v>
          </cell>
        </row>
        <row r="5353">
          <cell r="H5353">
            <v>0</v>
          </cell>
        </row>
        <row r="5354">
          <cell r="H5354">
            <v>0</v>
          </cell>
        </row>
        <row r="5355">
          <cell r="H5355">
            <v>0</v>
          </cell>
        </row>
        <row r="5356">
          <cell r="H5356">
            <v>0</v>
          </cell>
        </row>
        <row r="5357">
          <cell r="H5357">
            <v>0</v>
          </cell>
        </row>
        <row r="5358">
          <cell r="H5358">
            <v>0</v>
          </cell>
        </row>
        <row r="5359">
          <cell r="H5359">
            <v>0</v>
          </cell>
        </row>
        <row r="5360">
          <cell r="H5360">
            <v>0</v>
          </cell>
        </row>
        <row r="5361">
          <cell r="H5361">
            <v>0</v>
          </cell>
        </row>
        <row r="5362">
          <cell r="H5362">
            <v>0</v>
          </cell>
        </row>
        <row r="5363">
          <cell r="H5363">
            <v>0</v>
          </cell>
        </row>
        <row r="5364">
          <cell r="H5364">
            <v>0</v>
          </cell>
        </row>
        <row r="5365">
          <cell r="H5365">
            <v>0</v>
          </cell>
        </row>
        <row r="5366">
          <cell r="H5366">
            <v>0</v>
          </cell>
        </row>
        <row r="5367">
          <cell r="H5367">
            <v>0</v>
          </cell>
        </row>
        <row r="5368">
          <cell r="H5368">
            <v>0</v>
          </cell>
        </row>
        <row r="5369">
          <cell r="H5369">
            <v>0</v>
          </cell>
        </row>
        <row r="5370">
          <cell r="H5370">
            <v>0</v>
          </cell>
        </row>
        <row r="5371">
          <cell r="H5371">
            <v>0</v>
          </cell>
        </row>
        <row r="5372">
          <cell r="H5372">
            <v>0</v>
          </cell>
        </row>
        <row r="5373">
          <cell r="H5373">
            <v>0</v>
          </cell>
        </row>
        <row r="5374">
          <cell r="H5374">
            <v>0</v>
          </cell>
        </row>
        <row r="5375">
          <cell r="H5375">
            <v>0</v>
          </cell>
        </row>
        <row r="5376">
          <cell r="H5376">
            <v>0</v>
          </cell>
        </row>
        <row r="5377">
          <cell r="H5377">
            <v>0</v>
          </cell>
        </row>
        <row r="5378">
          <cell r="H5378">
            <v>0</v>
          </cell>
        </row>
        <row r="5379">
          <cell r="H5379">
            <v>0</v>
          </cell>
        </row>
        <row r="5380">
          <cell r="H5380">
            <v>0</v>
          </cell>
        </row>
        <row r="5381">
          <cell r="H5381">
            <v>0</v>
          </cell>
        </row>
        <row r="5382">
          <cell r="H5382">
            <v>0</v>
          </cell>
        </row>
        <row r="5383">
          <cell r="H5383">
            <v>0</v>
          </cell>
        </row>
        <row r="5384">
          <cell r="H5384">
            <v>0</v>
          </cell>
        </row>
        <row r="5385">
          <cell r="H5385">
            <v>0</v>
          </cell>
        </row>
        <row r="5386">
          <cell r="H5386">
            <v>0</v>
          </cell>
        </row>
        <row r="5387">
          <cell r="H5387">
            <v>0</v>
          </cell>
        </row>
        <row r="5388">
          <cell r="H5388">
            <v>0</v>
          </cell>
        </row>
        <row r="5389">
          <cell r="H5389">
            <v>0</v>
          </cell>
        </row>
        <row r="5390">
          <cell r="H5390">
            <v>0</v>
          </cell>
        </row>
        <row r="5391">
          <cell r="H5391">
            <v>0</v>
          </cell>
        </row>
        <row r="5392">
          <cell r="H5392">
            <v>0</v>
          </cell>
        </row>
        <row r="5393">
          <cell r="H5393">
            <v>0</v>
          </cell>
        </row>
        <row r="5394">
          <cell r="H5394">
            <v>0</v>
          </cell>
        </row>
        <row r="5395">
          <cell r="H5395">
            <v>0</v>
          </cell>
        </row>
        <row r="5396">
          <cell r="H5396">
            <v>0</v>
          </cell>
        </row>
        <row r="5397">
          <cell r="H5397">
            <v>0</v>
          </cell>
        </row>
        <row r="5398">
          <cell r="H5398">
            <v>0</v>
          </cell>
        </row>
        <row r="5399">
          <cell r="H5399">
            <v>0</v>
          </cell>
        </row>
        <row r="5400">
          <cell r="H5400">
            <v>0</v>
          </cell>
        </row>
        <row r="5401">
          <cell r="H5401">
            <v>0</v>
          </cell>
        </row>
        <row r="5402">
          <cell r="H5402">
            <v>0</v>
          </cell>
        </row>
        <row r="5403">
          <cell r="H5403">
            <v>0</v>
          </cell>
        </row>
        <row r="5404">
          <cell r="H5404">
            <v>0</v>
          </cell>
        </row>
        <row r="5405">
          <cell r="H5405">
            <v>0</v>
          </cell>
        </row>
        <row r="5406">
          <cell r="H5406">
            <v>0</v>
          </cell>
        </row>
        <row r="5407">
          <cell r="H5407">
            <v>0</v>
          </cell>
        </row>
        <row r="5408">
          <cell r="H5408">
            <v>0</v>
          </cell>
        </row>
        <row r="5409">
          <cell r="H5409">
            <v>0</v>
          </cell>
        </row>
        <row r="5410">
          <cell r="H5410">
            <v>0</v>
          </cell>
        </row>
        <row r="5411">
          <cell r="H5411">
            <v>0</v>
          </cell>
        </row>
        <row r="5412">
          <cell r="H5412">
            <v>0</v>
          </cell>
        </row>
        <row r="5413">
          <cell r="H5413">
            <v>0</v>
          </cell>
        </row>
        <row r="5414">
          <cell r="H5414">
            <v>0</v>
          </cell>
        </row>
        <row r="5415">
          <cell r="H5415">
            <v>0</v>
          </cell>
        </row>
        <row r="5416">
          <cell r="H5416">
            <v>0</v>
          </cell>
        </row>
        <row r="5417">
          <cell r="H5417">
            <v>0</v>
          </cell>
        </row>
        <row r="5418">
          <cell r="H5418">
            <v>0</v>
          </cell>
        </row>
        <row r="5419">
          <cell r="H5419">
            <v>0</v>
          </cell>
        </row>
        <row r="5420">
          <cell r="H5420">
            <v>0</v>
          </cell>
        </row>
        <row r="5421">
          <cell r="H5421">
            <v>0</v>
          </cell>
        </row>
        <row r="5422">
          <cell r="H5422">
            <v>0</v>
          </cell>
        </row>
        <row r="5423">
          <cell r="H5423">
            <v>0</v>
          </cell>
        </row>
        <row r="5424">
          <cell r="H5424">
            <v>0</v>
          </cell>
        </row>
        <row r="5425">
          <cell r="H5425">
            <v>0</v>
          </cell>
        </row>
        <row r="5426">
          <cell r="H5426">
            <v>0</v>
          </cell>
        </row>
        <row r="5427">
          <cell r="H5427">
            <v>0</v>
          </cell>
        </row>
        <row r="5428">
          <cell r="H5428">
            <v>0</v>
          </cell>
        </row>
        <row r="5429">
          <cell r="H5429">
            <v>0</v>
          </cell>
        </row>
        <row r="5430">
          <cell r="H5430">
            <v>0</v>
          </cell>
        </row>
        <row r="5431">
          <cell r="H5431">
            <v>0</v>
          </cell>
        </row>
        <row r="5432">
          <cell r="H5432">
            <v>0</v>
          </cell>
        </row>
        <row r="5433">
          <cell r="H5433">
            <v>0</v>
          </cell>
        </row>
        <row r="5434">
          <cell r="H5434">
            <v>0</v>
          </cell>
        </row>
        <row r="5435">
          <cell r="H5435">
            <v>0</v>
          </cell>
        </row>
        <row r="5436">
          <cell r="H5436">
            <v>0</v>
          </cell>
        </row>
        <row r="5437">
          <cell r="H5437">
            <v>0</v>
          </cell>
        </row>
        <row r="5438">
          <cell r="H5438">
            <v>0</v>
          </cell>
        </row>
        <row r="5439">
          <cell r="H5439">
            <v>0</v>
          </cell>
        </row>
        <row r="5440">
          <cell r="H5440">
            <v>0</v>
          </cell>
        </row>
        <row r="5441">
          <cell r="H5441">
            <v>0</v>
          </cell>
        </row>
        <row r="5442">
          <cell r="H5442">
            <v>0</v>
          </cell>
        </row>
        <row r="5443">
          <cell r="H5443">
            <v>0</v>
          </cell>
        </row>
        <row r="5444">
          <cell r="H5444">
            <v>0</v>
          </cell>
        </row>
        <row r="5445">
          <cell r="H5445">
            <v>0</v>
          </cell>
        </row>
        <row r="5446">
          <cell r="H5446">
            <v>0</v>
          </cell>
        </row>
        <row r="5447">
          <cell r="H5447">
            <v>0</v>
          </cell>
        </row>
        <row r="5448">
          <cell r="H5448">
            <v>0</v>
          </cell>
        </row>
        <row r="5449">
          <cell r="H5449">
            <v>0</v>
          </cell>
        </row>
        <row r="5450">
          <cell r="H5450">
            <v>0</v>
          </cell>
        </row>
        <row r="5451">
          <cell r="H5451">
            <v>0</v>
          </cell>
        </row>
        <row r="5452">
          <cell r="H5452">
            <v>0</v>
          </cell>
        </row>
        <row r="5453">
          <cell r="H5453">
            <v>0</v>
          </cell>
        </row>
        <row r="5454">
          <cell r="H5454">
            <v>0</v>
          </cell>
        </row>
        <row r="5455">
          <cell r="H5455">
            <v>0</v>
          </cell>
        </row>
        <row r="5456">
          <cell r="H5456">
            <v>0</v>
          </cell>
        </row>
        <row r="5457">
          <cell r="H5457">
            <v>0</v>
          </cell>
        </row>
        <row r="5458">
          <cell r="H5458">
            <v>0</v>
          </cell>
        </row>
        <row r="5459">
          <cell r="H5459">
            <v>0</v>
          </cell>
        </row>
        <row r="5460">
          <cell r="H5460">
            <v>0</v>
          </cell>
        </row>
        <row r="5461">
          <cell r="H5461">
            <v>0</v>
          </cell>
        </row>
        <row r="5462">
          <cell r="H5462">
            <v>0</v>
          </cell>
        </row>
        <row r="5463">
          <cell r="H5463">
            <v>0</v>
          </cell>
        </row>
        <row r="5464">
          <cell r="H5464">
            <v>0</v>
          </cell>
        </row>
        <row r="5465">
          <cell r="H5465">
            <v>0</v>
          </cell>
        </row>
        <row r="5466">
          <cell r="H5466">
            <v>0</v>
          </cell>
        </row>
        <row r="5467">
          <cell r="H5467">
            <v>0</v>
          </cell>
        </row>
        <row r="5468">
          <cell r="H5468">
            <v>0</v>
          </cell>
        </row>
        <row r="5469">
          <cell r="H5469">
            <v>0</v>
          </cell>
        </row>
        <row r="5470">
          <cell r="H5470">
            <v>0</v>
          </cell>
        </row>
        <row r="5471">
          <cell r="H5471">
            <v>0</v>
          </cell>
        </row>
        <row r="5472">
          <cell r="H5472">
            <v>0</v>
          </cell>
        </row>
        <row r="5473">
          <cell r="H5473">
            <v>0</v>
          </cell>
        </row>
        <row r="5474">
          <cell r="H5474">
            <v>0</v>
          </cell>
        </row>
        <row r="5475">
          <cell r="H5475">
            <v>0</v>
          </cell>
        </row>
        <row r="5476">
          <cell r="H5476">
            <v>0</v>
          </cell>
        </row>
        <row r="5477">
          <cell r="H5477">
            <v>0</v>
          </cell>
        </row>
        <row r="5478">
          <cell r="H5478">
            <v>0</v>
          </cell>
        </row>
        <row r="5479">
          <cell r="H5479">
            <v>0</v>
          </cell>
        </row>
        <row r="5480">
          <cell r="H5480">
            <v>0</v>
          </cell>
        </row>
        <row r="5481">
          <cell r="H5481">
            <v>0</v>
          </cell>
        </row>
        <row r="5482">
          <cell r="H5482">
            <v>0</v>
          </cell>
        </row>
        <row r="5483">
          <cell r="H5483">
            <v>0</v>
          </cell>
        </row>
        <row r="5484">
          <cell r="H5484">
            <v>0</v>
          </cell>
        </row>
        <row r="5485">
          <cell r="H5485">
            <v>0</v>
          </cell>
        </row>
        <row r="5486">
          <cell r="H5486">
            <v>0</v>
          </cell>
        </row>
        <row r="5487">
          <cell r="H5487">
            <v>0</v>
          </cell>
        </row>
        <row r="5488">
          <cell r="H5488">
            <v>0</v>
          </cell>
        </row>
        <row r="5489">
          <cell r="H5489">
            <v>0</v>
          </cell>
        </row>
        <row r="5490">
          <cell r="H5490">
            <v>0</v>
          </cell>
        </row>
        <row r="5491">
          <cell r="H5491">
            <v>0</v>
          </cell>
        </row>
        <row r="5492">
          <cell r="H5492">
            <v>0</v>
          </cell>
        </row>
        <row r="5493">
          <cell r="H5493">
            <v>0</v>
          </cell>
        </row>
        <row r="5494">
          <cell r="H5494">
            <v>0</v>
          </cell>
        </row>
        <row r="5495">
          <cell r="H5495">
            <v>0</v>
          </cell>
        </row>
        <row r="5496">
          <cell r="H5496">
            <v>0</v>
          </cell>
        </row>
        <row r="5497">
          <cell r="H5497">
            <v>0</v>
          </cell>
        </row>
        <row r="5498">
          <cell r="H5498">
            <v>0</v>
          </cell>
        </row>
        <row r="5499">
          <cell r="H5499">
            <v>0</v>
          </cell>
        </row>
        <row r="5500">
          <cell r="H5500">
            <v>0</v>
          </cell>
        </row>
        <row r="5501">
          <cell r="H5501">
            <v>0</v>
          </cell>
        </row>
        <row r="5502">
          <cell r="H5502">
            <v>0</v>
          </cell>
        </row>
        <row r="5503">
          <cell r="H5503">
            <v>0</v>
          </cell>
        </row>
        <row r="5504">
          <cell r="H5504">
            <v>0</v>
          </cell>
        </row>
        <row r="5505">
          <cell r="H5505">
            <v>0</v>
          </cell>
        </row>
        <row r="5506">
          <cell r="H5506">
            <v>0</v>
          </cell>
        </row>
        <row r="5507">
          <cell r="H5507">
            <v>0</v>
          </cell>
        </row>
        <row r="5508">
          <cell r="H5508">
            <v>0</v>
          </cell>
        </row>
        <row r="5509">
          <cell r="H5509">
            <v>0</v>
          </cell>
        </row>
        <row r="5510">
          <cell r="H5510">
            <v>0</v>
          </cell>
        </row>
        <row r="5511">
          <cell r="H5511">
            <v>0</v>
          </cell>
        </row>
        <row r="5512">
          <cell r="H5512">
            <v>0</v>
          </cell>
        </row>
        <row r="5513">
          <cell r="H5513">
            <v>0</v>
          </cell>
        </row>
        <row r="5514">
          <cell r="H5514">
            <v>0</v>
          </cell>
        </row>
        <row r="5515">
          <cell r="H5515">
            <v>0</v>
          </cell>
        </row>
        <row r="5516">
          <cell r="H5516">
            <v>0</v>
          </cell>
        </row>
        <row r="5517">
          <cell r="H5517">
            <v>0</v>
          </cell>
        </row>
        <row r="5518">
          <cell r="H5518">
            <v>0</v>
          </cell>
        </row>
        <row r="5519">
          <cell r="H5519">
            <v>0</v>
          </cell>
        </row>
        <row r="5520">
          <cell r="H5520">
            <v>0</v>
          </cell>
        </row>
        <row r="5521">
          <cell r="H5521">
            <v>0</v>
          </cell>
        </row>
        <row r="5522">
          <cell r="H5522">
            <v>0</v>
          </cell>
        </row>
        <row r="5523">
          <cell r="H5523">
            <v>0</v>
          </cell>
        </row>
        <row r="5524">
          <cell r="H5524">
            <v>0</v>
          </cell>
        </row>
        <row r="5525">
          <cell r="H5525">
            <v>0</v>
          </cell>
        </row>
        <row r="5526">
          <cell r="H5526">
            <v>0</v>
          </cell>
        </row>
        <row r="5527">
          <cell r="H5527">
            <v>0</v>
          </cell>
        </row>
        <row r="5528">
          <cell r="H5528">
            <v>0</v>
          </cell>
        </row>
        <row r="5529">
          <cell r="H5529">
            <v>0</v>
          </cell>
        </row>
        <row r="5530">
          <cell r="H5530">
            <v>0</v>
          </cell>
        </row>
        <row r="5531">
          <cell r="H5531">
            <v>0</v>
          </cell>
        </row>
        <row r="5532">
          <cell r="H5532">
            <v>0</v>
          </cell>
        </row>
        <row r="5533">
          <cell r="H5533">
            <v>0</v>
          </cell>
        </row>
        <row r="5534">
          <cell r="H5534">
            <v>0</v>
          </cell>
        </row>
        <row r="5535">
          <cell r="H5535">
            <v>0</v>
          </cell>
        </row>
        <row r="5536">
          <cell r="H5536">
            <v>0</v>
          </cell>
        </row>
        <row r="5537">
          <cell r="H5537">
            <v>0</v>
          </cell>
        </row>
        <row r="5538">
          <cell r="H5538">
            <v>0</v>
          </cell>
        </row>
        <row r="5539">
          <cell r="H5539">
            <v>0</v>
          </cell>
        </row>
        <row r="5540">
          <cell r="H5540">
            <v>0</v>
          </cell>
        </row>
        <row r="5541">
          <cell r="H5541">
            <v>0</v>
          </cell>
        </row>
        <row r="5542">
          <cell r="H5542">
            <v>0</v>
          </cell>
        </row>
        <row r="5543">
          <cell r="H5543">
            <v>0</v>
          </cell>
        </row>
        <row r="5544">
          <cell r="H5544">
            <v>0</v>
          </cell>
        </row>
        <row r="5545">
          <cell r="H5545">
            <v>0</v>
          </cell>
        </row>
        <row r="5546">
          <cell r="H5546">
            <v>0</v>
          </cell>
        </row>
        <row r="5547">
          <cell r="H5547">
            <v>0</v>
          </cell>
        </row>
        <row r="5548">
          <cell r="H5548">
            <v>0</v>
          </cell>
        </row>
        <row r="5549">
          <cell r="H5549">
            <v>0</v>
          </cell>
        </row>
        <row r="5550">
          <cell r="H5550">
            <v>0</v>
          </cell>
        </row>
        <row r="5551">
          <cell r="H5551">
            <v>0</v>
          </cell>
        </row>
        <row r="5552">
          <cell r="H5552">
            <v>0</v>
          </cell>
        </row>
        <row r="5553">
          <cell r="H5553">
            <v>0</v>
          </cell>
        </row>
        <row r="5554">
          <cell r="H5554">
            <v>0</v>
          </cell>
        </row>
        <row r="5555">
          <cell r="H5555">
            <v>0</v>
          </cell>
        </row>
        <row r="5556">
          <cell r="H5556">
            <v>0</v>
          </cell>
        </row>
        <row r="5557">
          <cell r="H5557">
            <v>0</v>
          </cell>
        </row>
        <row r="5558">
          <cell r="H5558">
            <v>0</v>
          </cell>
        </row>
        <row r="5559">
          <cell r="H5559">
            <v>0</v>
          </cell>
        </row>
        <row r="5560">
          <cell r="H5560">
            <v>0</v>
          </cell>
        </row>
        <row r="5561">
          <cell r="H5561">
            <v>0</v>
          </cell>
        </row>
        <row r="5562">
          <cell r="H5562">
            <v>0</v>
          </cell>
        </row>
        <row r="5563">
          <cell r="H5563">
            <v>0</v>
          </cell>
        </row>
        <row r="5564">
          <cell r="H5564">
            <v>0</v>
          </cell>
        </row>
        <row r="5565">
          <cell r="H5565">
            <v>0</v>
          </cell>
        </row>
        <row r="5566">
          <cell r="H5566">
            <v>0</v>
          </cell>
        </row>
        <row r="5567">
          <cell r="H5567">
            <v>0</v>
          </cell>
        </row>
        <row r="5568">
          <cell r="H5568">
            <v>0</v>
          </cell>
        </row>
        <row r="5569">
          <cell r="H5569">
            <v>0</v>
          </cell>
        </row>
        <row r="5570">
          <cell r="H5570">
            <v>0</v>
          </cell>
        </row>
        <row r="5571">
          <cell r="H5571">
            <v>0</v>
          </cell>
        </row>
        <row r="5572">
          <cell r="H5572">
            <v>0</v>
          </cell>
        </row>
        <row r="5573">
          <cell r="H5573">
            <v>0</v>
          </cell>
        </row>
        <row r="5574">
          <cell r="H5574">
            <v>0</v>
          </cell>
        </row>
        <row r="5575">
          <cell r="H5575">
            <v>0</v>
          </cell>
        </row>
        <row r="5576">
          <cell r="H5576">
            <v>0</v>
          </cell>
        </row>
        <row r="5577">
          <cell r="H5577">
            <v>0</v>
          </cell>
        </row>
        <row r="5578">
          <cell r="H5578">
            <v>0</v>
          </cell>
        </row>
        <row r="5579">
          <cell r="H5579">
            <v>0</v>
          </cell>
        </row>
        <row r="5580">
          <cell r="H5580">
            <v>0</v>
          </cell>
        </row>
        <row r="5581">
          <cell r="H5581">
            <v>0</v>
          </cell>
        </row>
        <row r="5582">
          <cell r="H5582">
            <v>0</v>
          </cell>
        </row>
        <row r="5583">
          <cell r="H5583">
            <v>0</v>
          </cell>
        </row>
        <row r="5584">
          <cell r="H5584">
            <v>0</v>
          </cell>
        </row>
        <row r="5585">
          <cell r="H5585">
            <v>0</v>
          </cell>
        </row>
        <row r="5586">
          <cell r="H5586">
            <v>0</v>
          </cell>
        </row>
        <row r="5587">
          <cell r="H5587">
            <v>0</v>
          </cell>
        </row>
        <row r="5588">
          <cell r="H5588">
            <v>0</v>
          </cell>
        </row>
        <row r="5589">
          <cell r="H5589">
            <v>0</v>
          </cell>
        </row>
        <row r="5590">
          <cell r="H5590">
            <v>0</v>
          </cell>
        </row>
        <row r="5591">
          <cell r="H5591">
            <v>0</v>
          </cell>
        </row>
        <row r="5592">
          <cell r="H5592">
            <v>0</v>
          </cell>
        </row>
        <row r="5593">
          <cell r="H5593">
            <v>0</v>
          </cell>
        </row>
        <row r="5594">
          <cell r="H5594">
            <v>0</v>
          </cell>
        </row>
        <row r="5595">
          <cell r="H5595">
            <v>0</v>
          </cell>
        </row>
        <row r="5596">
          <cell r="H5596">
            <v>0</v>
          </cell>
        </row>
        <row r="5597">
          <cell r="H5597">
            <v>0</v>
          </cell>
        </row>
        <row r="5598">
          <cell r="H5598">
            <v>0</v>
          </cell>
        </row>
        <row r="5599">
          <cell r="H5599">
            <v>0</v>
          </cell>
        </row>
        <row r="5600">
          <cell r="H5600">
            <v>0</v>
          </cell>
        </row>
        <row r="5601">
          <cell r="H5601">
            <v>0</v>
          </cell>
        </row>
        <row r="5602">
          <cell r="H5602">
            <v>0</v>
          </cell>
        </row>
        <row r="5603">
          <cell r="H5603">
            <v>0</v>
          </cell>
        </row>
        <row r="5604">
          <cell r="H5604">
            <v>0</v>
          </cell>
        </row>
        <row r="5605">
          <cell r="H5605">
            <v>0</v>
          </cell>
        </row>
        <row r="5606">
          <cell r="H5606">
            <v>0</v>
          </cell>
        </row>
        <row r="5607">
          <cell r="H5607">
            <v>0</v>
          </cell>
        </row>
        <row r="5608">
          <cell r="H5608">
            <v>0</v>
          </cell>
        </row>
        <row r="5609">
          <cell r="H5609">
            <v>0</v>
          </cell>
        </row>
        <row r="5610">
          <cell r="H5610">
            <v>0</v>
          </cell>
        </row>
        <row r="5611">
          <cell r="H5611">
            <v>0</v>
          </cell>
        </row>
        <row r="5612">
          <cell r="H5612">
            <v>0</v>
          </cell>
        </row>
        <row r="5613">
          <cell r="H5613">
            <v>0</v>
          </cell>
        </row>
        <row r="5614">
          <cell r="H5614">
            <v>0</v>
          </cell>
        </row>
        <row r="5615">
          <cell r="H5615">
            <v>0</v>
          </cell>
        </row>
        <row r="5616">
          <cell r="H5616">
            <v>0</v>
          </cell>
        </row>
        <row r="5617">
          <cell r="H5617">
            <v>0</v>
          </cell>
        </row>
        <row r="5618">
          <cell r="H5618">
            <v>0</v>
          </cell>
        </row>
        <row r="5619">
          <cell r="H5619">
            <v>0</v>
          </cell>
        </row>
        <row r="5620">
          <cell r="H5620">
            <v>0</v>
          </cell>
        </row>
        <row r="5621">
          <cell r="H5621">
            <v>0</v>
          </cell>
        </row>
        <row r="5622">
          <cell r="H5622">
            <v>0</v>
          </cell>
        </row>
        <row r="5623">
          <cell r="H5623">
            <v>0</v>
          </cell>
        </row>
        <row r="5624">
          <cell r="H5624">
            <v>0</v>
          </cell>
        </row>
        <row r="5625">
          <cell r="H5625">
            <v>0</v>
          </cell>
        </row>
        <row r="5626">
          <cell r="H5626">
            <v>0</v>
          </cell>
        </row>
        <row r="5627">
          <cell r="H5627">
            <v>0</v>
          </cell>
        </row>
        <row r="5628">
          <cell r="H5628">
            <v>0</v>
          </cell>
        </row>
        <row r="5629">
          <cell r="H5629">
            <v>0</v>
          </cell>
        </row>
        <row r="5630">
          <cell r="H5630">
            <v>0</v>
          </cell>
        </row>
        <row r="5631">
          <cell r="H5631">
            <v>0</v>
          </cell>
        </row>
        <row r="5632">
          <cell r="H5632">
            <v>0</v>
          </cell>
        </row>
        <row r="5633">
          <cell r="H5633">
            <v>0</v>
          </cell>
        </row>
        <row r="5634">
          <cell r="H5634">
            <v>0</v>
          </cell>
        </row>
        <row r="5635">
          <cell r="H5635">
            <v>0</v>
          </cell>
        </row>
        <row r="5636">
          <cell r="H5636">
            <v>0</v>
          </cell>
        </row>
        <row r="5637">
          <cell r="H5637">
            <v>0</v>
          </cell>
        </row>
        <row r="5638">
          <cell r="H5638">
            <v>0</v>
          </cell>
        </row>
        <row r="5639">
          <cell r="H5639">
            <v>0</v>
          </cell>
        </row>
        <row r="5640">
          <cell r="H5640">
            <v>0</v>
          </cell>
        </row>
        <row r="5641">
          <cell r="H5641">
            <v>0</v>
          </cell>
        </row>
        <row r="5642">
          <cell r="H5642">
            <v>0</v>
          </cell>
        </row>
        <row r="5643">
          <cell r="H5643">
            <v>0</v>
          </cell>
        </row>
        <row r="5644">
          <cell r="H5644">
            <v>0</v>
          </cell>
        </row>
        <row r="5645">
          <cell r="H5645">
            <v>0</v>
          </cell>
        </row>
        <row r="5646">
          <cell r="H5646">
            <v>0</v>
          </cell>
        </row>
        <row r="5647">
          <cell r="H5647">
            <v>0</v>
          </cell>
        </row>
        <row r="5648">
          <cell r="H5648">
            <v>0</v>
          </cell>
        </row>
        <row r="5649">
          <cell r="H5649">
            <v>0</v>
          </cell>
        </row>
        <row r="5650">
          <cell r="H5650">
            <v>0</v>
          </cell>
        </row>
        <row r="5651">
          <cell r="H5651">
            <v>0</v>
          </cell>
        </row>
        <row r="5652">
          <cell r="H5652">
            <v>0</v>
          </cell>
        </row>
        <row r="5653">
          <cell r="H5653">
            <v>0</v>
          </cell>
        </row>
        <row r="5654">
          <cell r="H5654">
            <v>0</v>
          </cell>
        </row>
        <row r="5655">
          <cell r="H5655">
            <v>0</v>
          </cell>
        </row>
        <row r="5656">
          <cell r="H5656">
            <v>0</v>
          </cell>
        </row>
        <row r="5657">
          <cell r="H5657">
            <v>0</v>
          </cell>
        </row>
        <row r="5658">
          <cell r="H5658">
            <v>0</v>
          </cell>
        </row>
        <row r="5659">
          <cell r="H5659">
            <v>0</v>
          </cell>
        </row>
        <row r="5660">
          <cell r="H5660">
            <v>0</v>
          </cell>
        </row>
        <row r="5661">
          <cell r="H5661">
            <v>0</v>
          </cell>
        </row>
        <row r="5662">
          <cell r="H5662">
            <v>0</v>
          </cell>
        </row>
        <row r="5663">
          <cell r="H5663">
            <v>0</v>
          </cell>
        </row>
        <row r="5664">
          <cell r="H5664">
            <v>0</v>
          </cell>
        </row>
        <row r="5665">
          <cell r="H5665">
            <v>0</v>
          </cell>
        </row>
        <row r="5666">
          <cell r="H5666">
            <v>0</v>
          </cell>
        </row>
        <row r="5667">
          <cell r="H5667">
            <v>0</v>
          </cell>
        </row>
        <row r="5668">
          <cell r="H5668">
            <v>0</v>
          </cell>
        </row>
        <row r="5669">
          <cell r="H5669">
            <v>0</v>
          </cell>
        </row>
        <row r="5670">
          <cell r="H5670">
            <v>0</v>
          </cell>
        </row>
        <row r="5671">
          <cell r="H5671">
            <v>0</v>
          </cell>
        </row>
        <row r="5672">
          <cell r="H5672">
            <v>0</v>
          </cell>
        </row>
        <row r="5673">
          <cell r="H5673">
            <v>0</v>
          </cell>
        </row>
        <row r="5674">
          <cell r="H5674">
            <v>0</v>
          </cell>
        </row>
        <row r="5675">
          <cell r="H5675">
            <v>0</v>
          </cell>
        </row>
        <row r="5676">
          <cell r="H5676">
            <v>0</v>
          </cell>
        </row>
        <row r="5677">
          <cell r="H5677">
            <v>0</v>
          </cell>
        </row>
        <row r="5678">
          <cell r="H5678">
            <v>0</v>
          </cell>
        </row>
        <row r="5679">
          <cell r="H5679">
            <v>0</v>
          </cell>
        </row>
        <row r="5680">
          <cell r="H5680">
            <v>0</v>
          </cell>
        </row>
        <row r="5681">
          <cell r="H5681">
            <v>0</v>
          </cell>
        </row>
        <row r="5682">
          <cell r="H5682">
            <v>0</v>
          </cell>
        </row>
        <row r="5683">
          <cell r="H5683">
            <v>0</v>
          </cell>
        </row>
        <row r="5684">
          <cell r="H5684">
            <v>0</v>
          </cell>
        </row>
        <row r="5685">
          <cell r="H5685">
            <v>0</v>
          </cell>
        </row>
        <row r="5686">
          <cell r="H5686">
            <v>0</v>
          </cell>
        </row>
        <row r="5687">
          <cell r="H5687">
            <v>0</v>
          </cell>
        </row>
        <row r="5688">
          <cell r="H5688">
            <v>0</v>
          </cell>
        </row>
        <row r="5689">
          <cell r="H5689">
            <v>0</v>
          </cell>
        </row>
        <row r="5690">
          <cell r="H5690">
            <v>0</v>
          </cell>
        </row>
        <row r="5691">
          <cell r="H5691">
            <v>0</v>
          </cell>
        </row>
        <row r="5692">
          <cell r="H5692">
            <v>0</v>
          </cell>
        </row>
        <row r="5693">
          <cell r="H5693">
            <v>0</v>
          </cell>
        </row>
        <row r="5694">
          <cell r="H5694">
            <v>0</v>
          </cell>
        </row>
        <row r="5695">
          <cell r="H5695">
            <v>0</v>
          </cell>
        </row>
        <row r="5696">
          <cell r="H5696">
            <v>0</v>
          </cell>
        </row>
        <row r="5697">
          <cell r="H5697">
            <v>0</v>
          </cell>
        </row>
        <row r="5698">
          <cell r="H5698">
            <v>0</v>
          </cell>
        </row>
        <row r="5699">
          <cell r="H5699">
            <v>0</v>
          </cell>
        </row>
        <row r="5700">
          <cell r="H5700">
            <v>0</v>
          </cell>
        </row>
        <row r="5701">
          <cell r="H5701">
            <v>0</v>
          </cell>
        </row>
        <row r="5702">
          <cell r="H5702">
            <v>0</v>
          </cell>
        </row>
        <row r="5703">
          <cell r="H5703">
            <v>0</v>
          </cell>
        </row>
        <row r="5704">
          <cell r="H5704">
            <v>0</v>
          </cell>
        </row>
        <row r="5705">
          <cell r="H5705">
            <v>0</v>
          </cell>
        </row>
        <row r="5706">
          <cell r="H5706">
            <v>0</v>
          </cell>
        </row>
        <row r="5707">
          <cell r="H5707">
            <v>0</v>
          </cell>
        </row>
        <row r="5708">
          <cell r="H5708">
            <v>0</v>
          </cell>
        </row>
        <row r="5709">
          <cell r="H5709">
            <v>0</v>
          </cell>
        </row>
        <row r="5710">
          <cell r="H5710">
            <v>0</v>
          </cell>
        </row>
        <row r="5711">
          <cell r="H5711">
            <v>0</v>
          </cell>
        </row>
        <row r="5712">
          <cell r="H5712">
            <v>0</v>
          </cell>
        </row>
        <row r="5713">
          <cell r="H5713">
            <v>0</v>
          </cell>
        </row>
        <row r="5714">
          <cell r="H5714">
            <v>0</v>
          </cell>
        </row>
        <row r="5715">
          <cell r="H5715">
            <v>0</v>
          </cell>
        </row>
        <row r="5716">
          <cell r="H5716">
            <v>0</v>
          </cell>
        </row>
        <row r="5717">
          <cell r="H5717">
            <v>0</v>
          </cell>
        </row>
        <row r="5718">
          <cell r="H5718">
            <v>0</v>
          </cell>
        </row>
        <row r="5719">
          <cell r="H5719">
            <v>0</v>
          </cell>
        </row>
        <row r="5720">
          <cell r="H5720">
            <v>0</v>
          </cell>
        </row>
        <row r="5721">
          <cell r="H5721">
            <v>0</v>
          </cell>
        </row>
        <row r="5722">
          <cell r="H5722">
            <v>0</v>
          </cell>
        </row>
        <row r="5723">
          <cell r="H5723">
            <v>0</v>
          </cell>
        </row>
        <row r="5724">
          <cell r="H5724">
            <v>0</v>
          </cell>
        </row>
        <row r="5725">
          <cell r="H5725">
            <v>0</v>
          </cell>
        </row>
        <row r="5726">
          <cell r="H5726">
            <v>0</v>
          </cell>
        </row>
        <row r="5727">
          <cell r="H5727">
            <v>0</v>
          </cell>
        </row>
        <row r="5728">
          <cell r="H5728">
            <v>0</v>
          </cell>
        </row>
        <row r="5729">
          <cell r="H5729">
            <v>0</v>
          </cell>
        </row>
        <row r="5730">
          <cell r="H5730">
            <v>0</v>
          </cell>
        </row>
        <row r="5731">
          <cell r="H5731">
            <v>0</v>
          </cell>
        </row>
        <row r="5732">
          <cell r="H5732">
            <v>0</v>
          </cell>
        </row>
        <row r="5733">
          <cell r="H5733">
            <v>0</v>
          </cell>
        </row>
        <row r="5734">
          <cell r="H5734">
            <v>0</v>
          </cell>
        </row>
        <row r="5735">
          <cell r="H5735">
            <v>0</v>
          </cell>
        </row>
        <row r="5736">
          <cell r="H5736">
            <v>0</v>
          </cell>
        </row>
        <row r="5737">
          <cell r="H5737">
            <v>0</v>
          </cell>
        </row>
        <row r="5738">
          <cell r="H5738">
            <v>0</v>
          </cell>
        </row>
        <row r="5739">
          <cell r="H5739">
            <v>0</v>
          </cell>
        </row>
        <row r="5740">
          <cell r="H5740">
            <v>0</v>
          </cell>
        </row>
        <row r="5741">
          <cell r="H5741">
            <v>0</v>
          </cell>
        </row>
        <row r="5742">
          <cell r="H5742">
            <v>0</v>
          </cell>
        </row>
        <row r="5743">
          <cell r="H5743">
            <v>0</v>
          </cell>
        </row>
        <row r="5744">
          <cell r="H5744">
            <v>0</v>
          </cell>
        </row>
        <row r="5745">
          <cell r="H5745">
            <v>0</v>
          </cell>
        </row>
        <row r="5746">
          <cell r="H5746">
            <v>0</v>
          </cell>
        </row>
        <row r="5747">
          <cell r="H5747">
            <v>0</v>
          </cell>
        </row>
        <row r="5748">
          <cell r="H5748">
            <v>0</v>
          </cell>
        </row>
        <row r="5749">
          <cell r="H5749">
            <v>0</v>
          </cell>
        </row>
        <row r="5750">
          <cell r="H5750">
            <v>0</v>
          </cell>
        </row>
        <row r="5751">
          <cell r="H5751">
            <v>0</v>
          </cell>
        </row>
        <row r="5752">
          <cell r="H5752">
            <v>0</v>
          </cell>
        </row>
        <row r="5753">
          <cell r="H5753">
            <v>0</v>
          </cell>
        </row>
        <row r="5754">
          <cell r="H5754">
            <v>0</v>
          </cell>
        </row>
        <row r="5755">
          <cell r="H5755">
            <v>0</v>
          </cell>
        </row>
        <row r="5756">
          <cell r="H5756">
            <v>0</v>
          </cell>
        </row>
        <row r="5757">
          <cell r="H5757">
            <v>0</v>
          </cell>
        </row>
        <row r="5758">
          <cell r="H5758">
            <v>0</v>
          </cell>
        </row>
        <row r="5759">
          <cell r="H5759">
            <v>0</v>
          </cell>
        </row>
        <row r="5760">
          <cell r="H5760">
            <v>0</v>
          </cell>
        </row>
        <row r="5761">
          <cell r="H5761">
            <v>0</v>
          </cell>
        </row>
        <row r="5762">
          <cell r="H5762">
            <v>0</v>
          </cell>
        </row>
        <row r="5763">
          <cell r="H5763">
            <v>0</v>
          </cell>
        </row>
        <row r="5764">
          <cell r="H5764">
            <v>0</v>
          </cell>
        </row>
        <row r="5765">
          <cell r="H5765">
            <v>0</v>
          </cell>
        </row>
        <row r="5766">
          <cell r="H5766">
            <v>0</v>
          </cell>
        </row>
        <row r="5767">
          <cell r="H5767">
            <v>0</v>
          </cell>
        </row>
        <row r="5768">
          <cell r="H5768">
            <v>0</v>
          </cell>
        </row>
        <row r="5769">
          <cell r="H5769">
            <v>0</v>
          </cell>
        </row>
        <row r="5770">
          <cell r="H5770">
            <v>0</v>
          </cell>
        </row>
        <row r="5771">
          <cell r="H5771">
            <v>0</v>
          </cell>
        </row>
        <row r="5772">
          <cell r="H5772">
            <v>0</v>
          </cell>
        </row>
        <row r="5773">
          <cell r="H5773">
            <v>0</v>
          </cell>
        </row>
        <row r="5774">
          <cell r="H5774">
            <v>0</v>
          </cell>
        </row>
        <row r="5775">
          <cell r="H5775">
            <v>0</v>
          </cell>
        </row>
        <row r="5776">
          <cell r="H5776">
            <v>0</v>
          </cell>
        </row>
        <row r="5777">
          <cell r="H5777">
            <v>0</v>
          </cell>
        </row>
        <row r="5778">
          <cell r="H5778">
            <v>0</v>
          </cell>
        </row>
        <row r="5779">
          <cell r="H5779">
            <v>0</v>
          </cell>
        </row>
        <row r="5780">
          <cell r="H5780">
            <v>0</v>
          </cell>
        </row>
        <row r="5781">
          <cell r="H5781">
            <v>0</v>
          </cell>
        </row>
        <row r="5782">
          <cell r="H5782">
            <v>0</v>
          </cell>
        </row>
        <row r="5783">
          <cell r="H5783">
            <v>0</v>
          </cell>
        </row>
        <row r="5784">
          <cell r="H5784">
            <v>0</v>
          </cell>
        </row>
        <row r="5785">
          <cell r="H5785">
            <v>0</v>
          </cell>
        </row>
        <row r="5786">
          <cell r="H5786">
            <v>0</v>
          </cell>
        </row>
        <row r="5787">
          <cell r="H5787">
            <v>0</v>
          </cell>
        </row>
        <row r="5788">
          <cell r="H5788">
            <v>0</v>
          </cell>
        </row>
        <row r="5789">
          <cell r="H5789">
            <v>0</v>
          </cell>
        </row>
        <row r="5790">
          <cell r="H5790">
            <v>0</v>
          </cell>
        </row>
        <row r="5791">
          <cell r="H5791">
            <v>0</v>
          </cell>
        </row>
        <row r="5792">
          <cell r="H5792">
            <v>0</v>
          </cell>
        </row>
        <row r="5793">
          <cell r="H5793">
            <v>0</v>
          </cell>
        </row>
        <row r="5794">
          <cell r="H5794">
            <v>0</v>
          </cell>
        </row>
        <row r="5795">
          <cell r="H5795">
            <v>0</v>
          </cell>
        </row>
        <row r="5796">
          <cell r="H5796">
            <v>0</v>
          </cell>
        </row>
        <row r="5797">
          <cell r="H5797">
            <v>0</v>
          </cell>
        </row>
        <row r="5798">
          <cell r="H5798">
            <v>0</v>
          </cell>
        </row>
        <row r="5799">
          <cell r="H5799">
            <v>0</v>
          </cell>
        </row>
        <row r="5800">
          <cell r="H5800">
            <v>0</v>
          </cell>
        </row>
        <row r="5801">
          <cell r="H5801">
            <v>0</v>
          </cell>
        </row>
        <row r="5802">
          <cell r="H5802">
            <v>0</v>
          </cell>
        </row>
        <row r="5803">
          <cell r="H5803">
            <v>0</v>
          </cell>
        </row>
        <row r="5804">
          <cell r="H5804">
            <v>0</v>
          </cell>
        </row>
        <row r="5805">
          <cell r="H5805">
            <v>0</v>
          </cell>
        </row>
        <row r="5806">
          <cell r="H5806">
            <v>0</v>
          </cell>
        </row>
        <row r="5807">
          <cell r="H5807">
            <v>0</v>
          </cell>
        </row>
        <row r="5808">
          <cell r="H5808">
            <v>0</v>
          </cell>
        </row>
        <row r="5809">
          <cell r="H5809">
            <v>0</v>
          </cell>
        </row>
        <row r="5810">
          <cell r="H5810">
            <v>0</v>
          </cell>
        </row>
        <row r="5811">
          <cell r="H5811">
            <v>0</v>
          </cell>
        </row>
        <row r="5812">
          <cell r="H5812">
            <v>0</v>
          </cell>
        </row>
        <row r="5813">
          <cell r="H5813">
            <v>0</v>
          </cell>
        </row>
        <row r="5814">
          <cell r="H5814">
            <v>0</v>
          </cell>
        </row>
        <row r="5815">
          <cell r="H5815">
            <v>0</v>
          </cell>
        </row>
        <row r="5816">
          <cell r="H5816">
            <v>0</v>
          </cell>
        </row>
        <row r="5817">
          <cell r="H5817">
            <v>0</v>
          </cell>
        </row>
        <row r="5818">
          <cell r="H5818">
            <v>0</v>
          </cell>
        </row>
        <row r="5819">
          <cell r="H5819">
            <v>0</v>
          </cell>
        </row>
        <row r="5820">
          <cell r="H5820">
            <v>0</v>
          </cell>
        </row>
        <row r="5821">
          <cell r="H5821">
            <v>0</v>
          </cell>
        </row>
        <row r="5822">
          <cell r="H5822">
            <v>0</v>
          </cell>
        </row>
        <row r="5823">
          <cell r="H5823">
            <v>0</v>
          </cell>
        </row>
        <row r="5824">
          <cell r="H5824">
            <v>0</v>
          </cell>
        </row>
        <row r="5825">
          <cell r="H5825">
            <v>0</v>
          </cell>
        </row>
        <row r="5826">
          <cell r="H5826">
            <v>0</v>
          </cell>
        </row>
        <row r="5827">
          <cell r="H5827">
            <v>0</v>
          </cell>
        </row>
        <row r="5828">
          <cell r="H5828">
            <v>0</v>
          </cell>
        </row>
        <row r="5829">
          <cell r="H5829">
            <v>0</v>
          </cell>
        </row>
        <row r="5830">
          <cell r="H5830">
            <v>0</v>
          </cell>
        </row>
        <row r="5831">
          <cell r="H5831">
            <v>0</v>
          </cell>
        </row>
        <row r="5832">
          <cell r="H5832">
            <v>0</v>
          </cell>
        </row>
        <row r="5833">
          <cell r="H5833">
            <v>0</v>
          </cell>
        </row>
        <row r="5834">
          <cell r="H5834">
            <v>0</v>
          </cell>
        </row>
        <row r="5835">
          <cell r="H5835">
            <v>0</v>
          </cell>
        </row>
        <row r="5836">
          <cell r="H5836">
            <v>0</v>
          </cell>
        </row>
        <row r="5837">
          <cell r="H5837">
            <v>0</v>
          </cell>
        </row>
        <row r="5838">
          <cell r="H5838">
            <v>0</v>
          </cell>
        </row>
        <row r="5839">
          <cell r="H5839">
            <v>0</v>
          </cell>
        </row>
        <row r="5840">
          <cell r="H5840">
            <v>0</v>
          </cell>
        </row>
        <row r="5841">
          <cell r="H5841">
            <v>0</v>
          </cell>
        </row>
        <row r="5842">
          <cell r="H5842">
            <v>0</v>
          </cell>
        </row>
        <row r="5843">
          <cell r="H5843">
            <v>0</v>
          </cell>
        </row>
        <row r="5844">
          <cell r="H5844">
            <v>0</v>
          </cell>
        </row>
        <row r="5845">
          <cell r="H5845">
            <v>0</v>
          </cell>
        </row>
        <row r="5846">
          <cell r="H5846">
            <v>0</v>
          </cell>
        </row>
        <row r="5847">
          <cell r="H5847">
            <v>0</v>
          </cell>
        </row>
        <row r="5848">
          <cell r="H5848">
            <v>0</v>
          </cell>
        </row>
        <row r="5849">
          <cell r="H5849">
            <v>0</v>
          </cell>
        </row>
        <row r="5850">
          <cell r="H5850">
            <v>0</v>
          </cell>
        </row>
        <row r="5851">
          <cell r="H5851">
            <v>0</v>
          </cell>
        </row>
        <row r="5852">
          <cell r="H5852">
            <v>0</v>
          </cell>
        </row>
        <row r="5853">
          <cell r="H5853">
            <v>0</v>
          </cell>
        </row>
        <row r="5854">
          <cell r="H5854">
            <v>0</v>
          </cell>
        </row>
        <row r="5855">
          <cell r="H5855">
            <v>0</v>
          </cell>
        </row>
        <row r="5856">
          <cell r="H5856">
            <v>0</v>
          </cell>
        </row>
        <row r="5857">
          <cell r="H5857">
            <v>0</v>
          </cell>
        </row>
        <row r="5858">
          <cell r="H5858">
            <v>0</v>
          </cell>
        </row>
        <row r="5859">
          <cell r="H5859">
            <v>0</v>
          </cell>
        </row>
        <row r="5860">
          <cell r="H5860">
            <v>0</v>
          </cell>
        </row>
        <row r="5861">
          <cell r="H5861">
            <v>0</v>
          </cell>
        </row>
        <row r="5862">
          <cell r="H5862">
            <v>0</v>
          </cell>
        </row>
        <row r="5863">
          <cell r="H5863">
            <v>0</v>
          </cell>
        </row>
        <row r="5864">
          <cell r="H5864">
            <v>0</v>
          </cell>
        </row>
        <row r="5865">
          <cell r="H5865">
            <v>0</v>
          </cell>
        </row>
        <row r="5866">
          <cell r="H5866">
            <v>0</v>
          </cell>
        </row>
        <row r="5867">
          <cell r="H5867">
            <v>0</v>
          </cell>
        </row>
        <row r="5868">
          <cell r="H5868">
            <v>0</v>
          </cell>
        </row>
        <row r="5869">
          <cell r="H5869">
            <v>0</v>
          </cell>
        </row>
        <row r="5870">
          <cell r="H5870">
            <v>0</v>
          </cell>
        </row>
        <row r="5871">
          <cell r="H5871">
            <v>0</v>
          </cell>
        </row>
        <row r="5872">
          <cell r="H5872">
            <v>0</v>
          </cell>
        </row>
        <row r="5873">
          <cell r="H5873">
            <v>0</v>
          </cell>
        </row>
        <row r="5874">
          <cell r="H5874">
            <v>0</v>
          </cell>
        </row>
        <row r="5875">
          <cell r="H5875">
            <v>0</v>
          </cell>
        </row>
        <row r="5876">
          <cell r="H5876">
            <v>0</v>
          </cell>
        </row>
        <row r="5877">
          <cell r="H5877">
            <v>0</v>
          </cell>
        </row>
        <row r="5878">
          <cell r="H5878">
            <v>0</v>
          </cell>
        </row>
        <row r="5879">
          <cell r="H5879">
            <v>0</v>
          </cell>
        </row>
        <row r="5880">
          <cell r="H5880">
            <v>0</v>
          </cell>
        </row>
        <row r="5881">
          <cell r="H5881">
            <v>0</v>
          </cell>
        </row>
        <row r="5882">
          <cell r="H5882">
            <v>0</v>
          </cell>
        </row>
        <row r="5883">
          <cell r="H5883">
            <v>0</v>
          </cell>
        </row>
        <row r="5884">
          <cell r="H5884">
            <v>0</v>
          </cell>
        </row>
        <row r="5885">
          <cell r="H5885">
            <v>0</v>
          </cell>
        </row>
        <row r="5886">
          <cell r="H5886">
            <v>0</v>
          </cell>
        </row>
        <row r="5887">
          <cell r="H5887">
            <v>0</v>
          </cell>
        </row>
        <row r="5888">
          <cell r="H5888">
            <v>0</v>
          </cell>
        </row>
        <row r="5889">
          <cell r="H5889">
            <v>0</v>
          </cell>
        </row>
        <row r="5890">
          <cell r="H5890">
            <v>0</v>
          </cell>
        </row>
        <row r="5891">
          <cell r="H5891">
            <v>0</v>
          </cell>
        </row>
        <row r="5892">
          <cell r="H5892">
            <v>0</v>
          </cell>
        </row>
        <row r="5893">
          <cell r="H5893">
            <v>0</v>
          </cell>
        </row>
        <row r="5894">
          <cell r="H5894">
            <v>0</v>
          </cell>
        </row>
        <row r="5895">
          <cell r="H5895">
            <v>0</v>
          </cell>
        </row>
        <row r="5896">
          <cell r="H5896">
            <v>0</v>
          </cell>
        </row>
        <row r="5897">
          <cell r="H5897">
            <v>0</v>
          </cell>
        </row>
        <row r="5898">
          <cell r="H5898">
            <v>0</v>
          </cell>
        </row>
        <row r="5899">
          <cell r="H5899">
            <v>0</v>
          </cell>
        </row>
        <row r="5900">
          <cell r="H5900">
            <v>0</v>
          </cell>
        </row>
        <row r="5901">
          <cell r="H5901">
            <v>0</v>
          </cell>
        </row>
        <row r="5902">
          <cell r="H5902">
            <v>0</v>
          </cell>
        </row>
        <row r="5903">
          <cell r="H5903">
            <v>0</v>
          </cell>
        </row>
        <row r="5904">
          <cell r="H5904">
            <v>0</v>
          </cell>
        </row>
        <row r="5905">
          <cell r="H5905">
            <v>0</v>
          </cell>
        </row>
        <row r="5906">
          <cell r="H5906">
            <v>0</v>
          </cell>
        </row>
        <row r="5907">
          <cell r="H5907">
            <v>0</v>
          </cell>
        </row>
        <row r="5908">
          <cell r="H5908">
            <v>0</v>
          </cell>
        </row>
        <row r="5909">
          <cell r="H5909">
            <v>0</v>
          </cell>
        </row>
        <row r="5910">
          <cell r="H5910">
            <v>0</v>
          </cell>
        </row>
        <row r="5911">
          <cell r="H5911">
            <v>0</v>
          </cell>
        </row>
        <row r="5912">
          <cell r="H5912">
            <v>0</v>
          </cell>
        </row>
        <row r="5913">
          <cell r="H5913">
            <v>0</v>
          </cell>
        </row>
        <row r="5914">
          <cell r="H5914">
            <v>0</v>
          </cell>
        </row>
        <row r="5915">
          <cell r="H5915">
            <v>0</v>
          </cell>
        </row>
        <row r="5916">
          <cell r="H5916">
            <v>0</v>
          </cell>
        </row>
        <row r="5917">
          <cell r="H5917">
            <v>0</v>
          </cell>
        </row>
        <row r="5918">
          <cell r="H5918">
            <v>0</v>
          </cell>
        </row>
        <row r="5919">
          <cell r="H5919">
            <v>0</v>
          </cell>
        </row>
        <row r="5920">
          <cell r="H5920">
            <v>0</v>
          </cell>
        </row>
        <row r="5921">
          <cell r="H5921">
            <v>0</v>
          </cell>
        </row>
        <row r="5922">
          <cell r="H5922">
            <v>0</v>
          </cell>
        </row>
        <row r="5923">
          <cell r="H5923">
            <v>0</v>
          </cell>
        </row>
        <row r="5924">
          <cell r="H5924">
            <v>0</v>
          </cell>
        </row>
        <row r="5925">
          <cell r="H5925">
            <v>0</v>
          </cell>
        </row>
        <row r="5926">
          <cell r="H5926">
            <v>0</v>
          </cell>
        </row>
        <row r="5927">
          <cell r="H5927">
            <v>0</v>
          </cell>
        </row>
        <row r="5928">
          <cell r="H5928">
            <v>0</v>
          </cell>
        </row>
        <row r="5929">
          <cell r="H5929">
            <v>0</v>
          </cell>
        </row>
        <row r="5930">
          <cell r="H5930">
            <v>0</v>
          </cell>
        </row>
        <row r="5931">
          <cell r="H5931">
            <v>0</v>
          </cell>
        </row>
        <row r="5932">
          <cell r="H5932">
            <v>0</v>
          </cell>
        </row>
        <row r="5933">
          <cell r="H5933">
            <v>0</v>
          </cell>
        </row>
        <row r="5934">
          <cell r="H5934">
            <v>0</v>
          </cell>
        </row>
        <row r="5935">
          <cell r="H5935">
            <v>0</v>
          </cell>
        </row>
        <row r="5936">
          <cell r="H5936">
            <v>0</v>
          </cell>
        </row>
        <row r="5937">
          <cell r="H5937">
            <v>0</v>
          </cell>
        </row>
        <row r="5938">
          <cell r="H5938">
            <v>0</v>
          </cell>
        </row>
        <row r="5939">
          <cell r="H5939">
            <v>0</v>
          </cell>
        </row>
        <row r="5940">
          <cell r="H5940">
            <v>0</v>
          </cell>
        </row>
        <row r="5941">
          <cell r="H5941">
            <v>0</v>
          </cell>
        </row>
        <row r="5942">
          <cell r="H5942">
            <v>0</v>
          </cell>
        </row>
        <row r="5943">
          <cell r="H5943">
            <v>0</v>
          </cell>
        </row>
        <row r="5944">
          <cell r="H5944">
            <v>0</v>
          </cell>
        </row>
        <row r="5945">
          <cell r="H5945">
            <v>0</v>
          </cell>
        </row>
        <row r="5946">
          <cell r="H5946">
            <v>0</v>
          </cell>
        </row>
        <row r="5947">
          <cell r="H5947">
            <v>0</v>
          </cell>
        </row>
        <row r="5948">
          <cell r="H5948">
            <v>0</v>
          </cell>
        </row>
        <row r="5949">
          <cell r="H5949">
            <v>0</v>
          </cell>
        </row>
        <row r="5950">
          <cell r="H5950">
            <v>0</v>
          </cell>
        </row>
        <row r="5951">
          <cell r="H5951">
            <v>0</v>
          </cell>
        </row>
        <row r="5952">
          <cell r="H5952">
            <v>0</v>
          </cell>
        </row>
        <row r="5953">
          <cell r="H5953">
            <v>0</v>
          </cell>
        </row>
        <row r="5954">
          <cell r="H5954">
            <v>0</v>
          </cell>
        </row>
        <row r="5955">
          <cell r="H5955">
            <v>0</v>
          </cell>
        </row>
        <row r="5956">
          <cell r="H5956">
            <v>0</v>
          </cell>
        </row>
        <row r="5957">
          <cell r="H5957">
            <v>0</v>
          </cell>
        </row>
        <row r="5958">
          <cell r="H5958">
            <v>0</v>
          </cell>
        </row>
        <row r="5959">
          <cell r="H5959">
            <v>0</v>
          </cell>
        </row>
        <row r="5960">
          <cell r="H5960">
            <v>0</v>
          </cell>
        </row>
        <row r="5961">
          <cell r="H5961">
            <v>0</v>
          </cell>
        </row>
        <row r="5962">
          <cell r="H5962">
            <v>0</v>
          </cell>
        </row>
        <row r="5963">
          <cell r="H5963">
            <v>0</v>
          </cell>
        </row>
        <row r="5964">
          <cell r="H5964">
            <v>0</v>
          </cell>
        </row>
        <row r="5965">
          <cell r="H5965">
            <v>0</v>
          </cell>
        </row>
        <row r="5966">
          <cell r="H5966">
            <v>0</v>
          </cell>
        </row>
        <row r="5967">
          <cell r="H5967">
            <v>0</v>
          </cell>
        </row>
        <row r="5968">
          <cell r="H5968">
            <v>0</v>
          </cell>
        </row>
        <row r="5969">
          <cell r="H5969">
            <v>0</v>
          </cell>
        </row>
        <row r="5970">
          <cell r="H5970">
            <v>0</v>
          </cell>
        </row>
        <row r="5971">
          <cell r="H5971">
            <v>0</v>
          </cell>
        </row>
        <row r="5972">
          <cell r="H5972">
            <v>0</v>
          </cell>
        </row>
        <row r="5973">
          <cell r="H5973">
            <v>0</v>
          </cell>
        </row>
        <row r="5974">
          <cell r="H5974">
            <v>0</v>
          </cell>
        </row>
        <row r="5975">
          <cell r="H5975">
            <v>0</v>
          </cell>
        </row>
        <row r="5976">
          <cell r="H5976">
            <v>0</v>
          </cell>
        </row>
        <row r="5977">
          <cell r="H5977">
            <v>0</v>
          </cell>
        </row>
        <row r="5978">
          <cell r="H5978">
            <v>0</v>
          </cell>
        </row>
        <row r="5979">
          <cell r="H5979">
            <v>0</v>
          </cell>
        </row>
        <row r="5980">
          <cell r="H5980">
            <v>0</v>
          </cell>
        </row>
        <row r="5981">
          <cell r="H5981">
            <v>0</v>
          </cell>
        </row>
        <row r="5982">
          <cell r="H5982">
            <v>0</v>
          </cell>
        </row>
        <row r="5983">
          <cell r="H5983">
            <v>0</v>
          </cell>
        </row>
        <row r="5984">
          <cell r="H5984">
            <v>0</v>
          </cell>
        </row>
        <row r="5985">
          <cell r="H5985">
            <v>0</v>
          </cell>
        </row>
        <row r="5986">
          <cell r="H5986">
            <v>0</v>
          </cell>
        </row>
        <row r="5987">
          <cell r="H5987">
            <v>0</v>
          </cell>
        </row>
        <row r="5988">
          <cell r="H5988">
            <v>0</v>
          </cell>
        </row>
        <row r="5989">
          <cell r="H5989">
            <v>0</v>
          </cell>
        </row>
        <row r="5990">
          <cell r="H5990">
            <v>0</v>
          </cell>
        </row>
        <row r="5991">
          <cell r="H5991">
            <v>0</v>
          </cell>
        </row>
        <row r="5992">
          <cell r="H5992">
            <v>0</v>
          </cell>
        </row>
        <row r="5993">
          <cell r="H5993">
            <v>0</v>
          </cell>
        </row>
        <row r="5994">
          <cell r="H5994">
            <v>0</v>
          </cell>
        </row>
        <row r="5995">
          <cell r="H5995">
            <v>0</v>
          </cell>
        </row>
        <row r="5996">
          <cell r="H5996">
            <v>0</v>
          </cell>
        </row>
        <row r="5997">
          <cell r="H5997">
            <v>0</v>
          </cell>
        </row>
        <row r="5998">
          <cell r="H5998">
            <v>0</v>
          </cell>
        </row>
        <row r="5999">
          <cell r="H5999">
            <v>0</v>
          </cell>
        </row>
        <row r="6000">
          <cell r="H6000">
            <v>0</v>
          </cell>
        </row>
        <row r="6001">
          <cell r="H6001">
            <v>0</v>
          </cell>
        </row>
        <row r="6002">
          <cell r="H6002">
            <v>0</v>
          </cell>
        </row>
        <row r="6003">
          <cell r="H6003">
            <v>0</v>
          </cell>
        </row>
        <row r="6004">
          <cell r="H6004">
            <v>0</v>
          </cell>
        </row>
        <row r="6005">
          <cell r="H6005">
            <v>0</v>
          </cell>
        </row>
        <row r="6006">
          <cell r="H6006">
            <v>0</v>
          </cell>
        </row>
        <row r="6007">
          <cell r="H6007">
            <v>0</v>
          </cell>
        </row>
        <row r="6008">
          <cell r="H6008">
            <v>0</v>
          </cell>
        </row>
        <row r="6009">
          <cell r="H6009">
            <v>0</v>
          </cell>
        </row>
        <row r="6010">
          <cell r="H6010">
            <v>0</v>
          </cell>
        </row>
        <row r="6011">
          <cell r="H6011">
            <v>0</v>
          </cell>
        </row>
        <row r="6012">
          <cell r="H6012">
            <v>0</v>
          </cell>
        </row>
        <row r="6013">
          <cell r="H6013">
            <v>0</v>
          </cell>
        </row>
        <row r="6014">
          <cell r="H6014">
            <v>0</v>
          </cell>
        </row>
        <row r="6015">
          <cell r="H6015">
            <v>0</v>
          </cell>
        </row>
        <row r="6016">
          <cell r="H6016">
            <v>0</v>
          </cell>
        </row>
        <row r="6017">
          <cell r="H6017">
            <v>0</v>
          </cell>
        </row>
        <row r="6018">
          <cell r="H6018">
            <v>0</v>
          </cell>
        </row>
        <row r="6019">
          <cell r="H6019">
            <v>0</v>
          </cell>
        </row>
        <row r="6020">
          <cell r="H6020">
            <v>0</v>
          </cell>
        </row>
        <row r="6021">
          <cell r="H6021">
            <v>0</v>
          </cell>
        </row>
        <row r="6022">
          <cell r="H6022">
            <v>0</v>
          </cell>
        </row>
        <row r="6023">
          <cell r="H6023">
            <v>0</v>
          </cell>
        </row>
        <row r="6024">
          <cell r="H6024">
            <v>0</v>
          </cell>
        </row>
        <row r="6025">
          <cell r="H6025">
            <v>0</v>
          </cell>
        </row>
        <row r="6026">
          <cell r="H6026">
            <v>0</v>
          </cell>
        </row>
        <row r="6027">
          <cell r="H6027">
            <v>0</v>
          </cell>
        </row>
        <row r="6028">
          <cell r="H6028">
            <v>0</v>
          </cell>
        </row>
        <row r="6029">
          <cell r="H6029">
            <v>0</v>
          </cell>
        </row>
        <row r="6030">
          <cell r="H6030">
            <v>0</v>
          </cell>
        </row>
        <row r="6031">
          <cell r="H6031">
            <v>0</v>
          </cell>
        </row>
        <row r="6032">
          <cell r="H6032">
            <v>0</v>
          </cell>
        </row>
        <row r="6033">
          <cell r="H6033">
            <v>0</v>
          </cell>
        </row>
        <row r="6034">
          <cell r="H6034">
            <v>0</v>
          </cell>
        </row>
        <row r="6035">
          <cell r="H6035">
            <v>0</v>
          </cell>
        </row>
        <row r="6036">
          <cell r="H6036">
            <v>0</v>
          </cell>
        </row>
        <row r="6037">
          <cell r="H6037">
            <v>0</v>
          </cell>
        </row>
        <row r="6038">
          <cell r="H6038">
            <v>0</v>
          </cell>
        </row>
        <row r="6039">
          <cell r="H6039">
            <v>0</v>
          </cell>
        </row>
        <row r="6040">
          <cell r="H6040">
            <v>0</v>
          </cell>
        </row>
        <row r="6041">
          <cell r="H6041">
            <v>0</v>
          </cell>
        </row>
        <row r="6042">
          <cell r="H6042">
            <v>0</v>
          </cell>
        </row>
        <row r="6043">
          <cell r="H6043">
            <v>0</v>
          </cell>
        </row>
        <row r="6044">
          <cell r="H6044">
            <v>0</v>
          </cell>
        </row>
        <row r="6045">
          <cell r="H6045">
            <v>0</v>
          </cell>
        </row>
        <row r="6046">
          <cell r="H6046">
            <v>0</v>
          </cell>
        </row>
        <row r="6047">
          <cell r="H6047">
            <v>0</v>
          </cell>
        </row>
        <row r="6048">
          <cell r="H6048">
            <v>0</v>
          </cell>
        </row>
        <row r="6049">
          <cell r="H6049">
            <v>0</v>
          </cell>
        </row>
        <row r="6050">
          <cell r="H6050">
            <v>0</v>
          </cell>
        </row>
        <row r="6051">
          <cell r="H6051">
            <v>0</v>
          </cell>
        </row>
        <row r="6052">
          <cell r="H6052">
            <v>0</v>
          </cell>
        </row>
        <row r="6053">
          <cell r="H6053">
            <v>0</v>
          </cell>
        </row>
        <row r="6054">
          <cell r="H6054">
            <v>0</v>
          </cell>
        </row>
        <row r="6055">
          <cell r="H6055">
            <v>0</v>
          </cell>
        </row>
        <row r="6056">
          <cell r="H6056">
            <v>0</v>
          </cell>
        </row>
        <row r="6057">
          <cell r="H6057">
            <v>0</v>
          </cell>
        </row>
        <row r="6058">
          <cell r="H6058">
            <v>0</v>
          </cell>
        </row>
        <row r="6059">
          <cell r="H6059">
            <v>0</v>
          </cell>
        </row>
        <row r="6060">
          <cell r="H6060">
            <v>0</v>
          </cell>
        </row>
        <row r="6061">
          <cell r="H6061">
            <v>0</v>
          </cell>
        </row>
        <row r="6062">
          <cell r="H6062">
            <v>0</v>
          </cell>
        </row>
        <row r="6063">
          <cell r="H6063">
            <v>0</v>
          </cell>
        </row>
        <row r="6064">
          <cell r="H6064">
            <v>0</v>
          </cell>
        </row>
        <row r="6065">
          <cell r="H6065">
            <v>0</v>
          </cell>
        </row>
        <row r="6066">
          <cell r="H6066">
            <v>0</v>
          </cell>
        </row>
        <row r="6067">
          <cell r="H6067">
            <v>0</v>
          </cell>
        </row>
        <row r="6068">
          <cell r="H6068">
            <v>0</v>
          </cell>
        </row>
        <row r="6069">
          <cell r="H6069">
            <v>0</v>
          </cell>
        </row>
        <row r="6070">
          <cell r="H6070">
            <v>0</v>
          </cell>
        </row>
        <row r="6071">
          <cell r="H6071">
            <v>0</v>
          </cell>
        </row>
        <row r="6072">
          <cell r="H6072">
            <v>0</v>
          </cell>
        </row>
        <row r="6073">
          <cell r="H6073">
            <v>0</v>
          </cell>
        </row>
        <row r="6074">
          <cell r="H6074">
            <v>0</v>
          </cell>
        </row>
        <row r="6075">
          <cell r="H6075">
            <v>0</v>
          </cell>
        </row>
        <row r="6076">
          <cell r="H6076">
            <v>0</v>
          </cell>
        </row>
        <row r="6077">
          <cell r="H6077">
            <v>0</v>
          </cell>
        </row>
        <row r="6078">
          <cell r="H6078">
            <v>0</v>
          </cell>
        </row>
        <row r="6079">
          <cell r="H6079">
            <v>0</v>
          </cell>
        </row>
        <row r="6080">
          <cell r="H6080">
            <v>0</v>
          </cell>
        </row>
        <row r="6081">
          <cell r="H6081">
            <v>0</v>
          </cell>
        </row>
        <row r="6082">
          <cell r="H6082">
            <v>0</v>
          </cell>
        </row>
        <row r="6083">
          <cell r="H6083">
            <v>0</v>
          </cell>
        </row>
        <row r="6084">
          <cell r="H6084">
            <v>0</v>
          </cell>
        </row>
        <row r="6085">
          <cell r="H6085">
            <v>0</v>
          </cell>
        </row>
        <row r="6086">
          <cell r="H6086">
            <v>0</v>
          </cell>
        </row>
        <row r="6087">
          <cell r="H6087">
            <v>0</v>
          </cell>
        </row>
        <row r="6088">
          <cell r="H6088">
            <v>0</v>
          </cell>
        </row>
        <row r="6089">
          <cell r="H6089">
            <v>0</v>
          </cell>
        </row>
        <row r="6090">
          <cell r="H6090">
            <v>0</v>
          </cell>
        </row>
        <row r="6091">
          <cell r="H6091">
            <v>0</v>
          </cell>
        </row>
        <row r="6092">
          <cell r="H6092">
            <v>0</v>
          </cell>
        </row>
        <row r="6093">
          <cell r="H6093">
            <v>0</v>
          </cell>
        </row>
        <row r="6094">
          <cell r="H6094">
            <v>0</v>
          </cell>
        </row>
        <row r="6095">
          <cell r="H6095">
            <v>0</v>
          </cell>
        </row>
        <row r="6096">
          <cell r="H6096">
            <v>0</v>
          </cell>
        </row>
        <row r="6097">
          <cell r="H6097">
            <v>0</v>
          </cell>
        </row>
        <row r="6098">
          <cell r="H6098">
            <v>0</v>
          </cell>
        </row>
        <row r="6099">
          <cell r="H6099">
            <v>0</v>
          </cell>
        </row>
        <row r="6100">
          <cell r="H6100">
            <v>0</v>
          </cell>
        </row>
        <row r="6101">
          <cell r="H6101">
            <v>0</v>
          </cell>
        </row>
        <row r="6102">
          <cell r="H6102">
            <v>0</v>
          </cell>
        </row>
        <row r="6103">
          <cell r="H6103">
            <v>0</v>
          </cell>
        </row>
        <row r="6104">
          <cell r="H6104">
            <v>0</v>
          </cell>
        </row>
        <row r="6105">
          <cell r="H6105">
            <v>0</v>
          </cell>
        </row>
        <row r="6106">
          <cell r="H6106">
            <v>0</v>
          </cell>
        </row>
        <row r="6107">
          <cell r="H6107">
            <v>0</v>
          </cell>
        </row>
        <row r="6108">
          <cell r="H6108">
            <v>0</v>
          </cell>
        </row>
        <row r="6109">
          <cell r="H6109">
            <v>0</v>
          </cell>
        </row>
        <row r="6110">
          <cell r="H6110">
            <v>0</v>
          </cell>
        </row>
        <row r="6111">
          <cell r="H6111">
            <v>0</v>
          </cell>
        </row>
        <row r="6112">
          <cell r="H6112">
            <v>0</v>
          </cell>
        </row>
        <row r="6113">
          <cell r="H6113">
            <v>0</v>
          </cell>
        </row>
        <row r="6114">
          <cell r="H6114">
            <v>0</v>
          </cell>
        </row>
        <row r="6115">
          <cell r="H6115">
            <v>0</v>
          </cell>
        </row>
        <row r="6116">
          <cell r="H6116">
            <v>0</v>
          </cell>
        </row>
        <row r="6117">
          <cell r="H6117">
            <v>0</v>
          </cell>
        </row>
        <row r="6118">
          <cell r="H6118">
            <v>0</v>
          </cell>
        </row>
        <row r="6119">
          <cell r="H6119">
            <v>0</v>
          </cell>
        </row>
        <row r="6120">
          <cell r="H6120">
            <v>0</v>
          </cell>
        </row>
        <row r="6121">
          <cell r="H6121">
            <v>0</v>
          </cell>
        </row>
        <row r="6122">
          <cell r="H6122">
            <v>0</v>
          </cell>
        </row>
        <row r="6123">
          <cell r="H6123">
            <v>0</v>
          </cell>
        </row>
        <row r="6124">
          <cell r="H6124">
            <v>0</v>
          </cell>
        </row>
        <row r="6125">
          <cell r="H6125">
            <v>0</v>
          </cell>
        </row>
        <row r="6126">
          <cell r="H6126">
            <v>0</v>
          </cell>
        </row>
        <row r="6127">
          <cell r="H6127">
            <v>0</v>
          </cell>
        </row>
        <row r="6128">
          <cell r="H6128">
            <v>0</v>
          </cell>
        </row>
        <row r="6129">
          <cell r="H6129">
            <v>0</v>
          </cell>
        </row>
        <row r="6130">
          <cell r="H6130">
            <v>0</v>
          </cell>
        </row>
        <row r="6131">
          <cell r="H6131">
            <v>0</v>
          </cell>
        </row>
        <row r="6132">
          <cell r="H6132">
            <v>0</v>
          </cell>
        </row>
        <row r="6133">
          <cell r="H6133">
            <v>0</v>
          </cell>
        </row>
        <row r="6134">
          <cell r="H6134">
            <v>0</v>
          </cell>
        </row>
        <row r="6135">
          <cell r="H6135">
            <v>0</v>
          </cell>
        </row>
        <row r="6136">
          <cell r="H6136">
            <v>0</v>
          </cell>
        </row>
        <row r="6137">
          <cell r="H6137">
            <v>0</v>
          </cell>
        </row>
        <row r="6138">
          <cell r="H6138">
            <v>0</v>
          </cell>
        </row>
        <row r="6139">
          <cell r="H6139">
            <v>0</v>
          </cell>
        </row>
        <row r="6140">
          <cell r="H6140">
            <v>0</v>
          </cell>
        </row>
        <row r="6141">
          <cell r="H6141">
            <v>0</v>
          </cell>
        </row>
        <row r="6142">
          <cell r="H6142">
            <v>0</v>
          </cell>
        </row>
        <row r="6143">
          <cell r="H6143">
            <v>0</v>
          </cell>
        </row>
        <row r="6144">
          <cell r="H6144">
            <v>0</v>
          </cell>
        </row>
        <row r="6145">
          <cell r="H6145">
            <v>0</v>
          </cell>
        </row>
        <row r="6146">
          <cell r="H6146">
            <v>0</v>
          </cell>
        </row>
        <row r="6147">
          <cell r="H6147">
            <v>0</v>
          </cell>
        </row>
        <row r="6148">
          <cell r="H6148">
            <v>0</v>
          </cell>
        </row>
        <row r="6149">
          <cell r="H6149">
            <v>0</v>
          </cell>
        </row>
        <row r="6150">
          <cell r="H6150">
            <v>0</v>
          </cell>
        </row>
        <row r="6151">
          <cell r="H6151">
            <v>0</v>
          </cell>
        </row>
        <row r="6152">
          <cell r="H6152">
            <v>0</v>
          </cell>
        </row>
        <row r="6153">
          <cell r="H6153">
            <v>0</v>
          </cell>
        </row>
        <row r="6154">
          <cell r="H6154">
            <v>0</v>
          </cell>
        </row>
        <row r="6155">
          <cell r="H6155">
            <v>0</v>
          </cell>
        </row>
        <row r="6156">
          <cell r="H6156">
            <v>0</v>
          </cell>
        </row>
        <row r="6157">
          <cell r="H6157">
            <v>0</v>
          </cell>
        </row>
        <row r="6158">
          <cell r="H6158">
            <v>0</v>
          </cell>
        </row>
        <row r="6159">
          <cell r="H6159">
            <v>0</v>
          </cell>
        </row>
        <row r="6160">
          <cell r="H6160">
            <v>0</v>
          </cell>
        </row>
        <row r="6161">
          <cell r="H6161">
            <v>0</v>
          </cell>
        </row>
        <row r="6162">
          <cell r="H6162">
            <v>0</v>
          </cell>
        </row>
        <row r="6163">
          <cell r="H6163">
            <v>0</v>
          </cell>
        </row>
        <row r="6164">
          <cell r="H6164">
            <v>0</v>
          </cell>
        </row>
        <row r="6165">
          <cell r="H6165">
            <v>0</v>
          </cell>
        </row>
        <row r="6166">
          <cell r="H6166">
            <v>0</v>
          </cell>
        </row>
        <row r="6167">
          <cell r="H6167">
            <v>0</v>
          </cell>
        </row>
        <row r="6168">
          <cell r="H6168">
            <v>0</v>
          </cell>
        </row>
        <row r="6169">
          <cell r="H6169">
            <v>0</v>
          </cell>
        </row>
        <row r="6170">
          <cell r="H6170">
            <v>0</v>
          </cell>
        </row>
        <row r="6171">
          <cell r="H6171">
            <v>0</v>
          </cell>
        </row>
        <row r="6172">
          <cell r="H6172">
            <v>0</v>
          </cell>
        </row>
        <row r="6173">
          <cell r="H6173">
            <v>0</v>
          </cell>
        </row>
        <row r="6174">
          <cell r="H6174">
            <v>0</v>
          </cell>
        </row>
        <row r="6175">
          <cell r="H6175">
            <v>0</v>
          </cell>
        </row>
        <row r="6176">
          <cell r="H6176">
            <v>0</v>
          </cell>
        </row>
        <row r="6177">
          <cell r="H6177">
            <v>0</v>
          </cell>
        </row>
        <row r="6178">
          <cell r="H6178">
            <v>0</v>
          </cell>
        </row>
        <row r="6179">
          <cell r="H6179">
            <v>0</v>
          </cell>
        </row>
        <row r="6180">
          <cell r="H6180">
            <v>0</v>
          </cell>
        </row>
        <row r="6181">
          <cell r="H6181">
            <v>0</v>
          </cell>
        </row>
        <row r="6182">
          <cell r="H6182">
            <v>0</v>
          </cell>
        </row>
        <row r="6183">
          <cell r="H6183">
            <v>0</v>
          </cell>
        </row>
        <row r="6184">
          <cell r="H6184">
            <v>0</v>
          </cell>
        </row>
        <row r="6185">
          <cell r="H6185">
            <v>0</v>
          </cell>
        </row>
        <row r="6186">
          <cell r="H6186">
            <v>0</v>
          </cell>
        </row>
        <row r="6187">
          <cell r="H6187">
            <v>0</v>
          </cell>
        </row>
        <row r="6188">
          <cell r="H6188">
            <v>0</v>
          </cell>
        </row>
        <row r="6189">
          <cell r="H6189">
            <v>0</v>
          </cell>
        </row>
        <row r="6190">
          <cell r="H6190">
            <v>0</v>
          </cell>
        </row>
        <row r="6191">
          <cell r="H6191">
            <v>0</v>
          </cell>
        </row>
        <row r="6192">
          <cell r="H6192">
            <v>0</v>
          </cell>
        </row>
        <row r="6193">
          <cell r="H6193">
            <v>0</v>
          </cell>
        </row>
        <row r="6194">
          <cell r="H6194">
            <v>0</v>
          </cell>
        </row>
        <row r="6195">
          <cell r="H6195">
            <v>0</v>
          </cell>
        </row>
        <row r="6196">
          <cell r="H6196">
            <v>0</v>
          </cell>
        </row>
        <row r="6197">
          <cell r="H6197">
            <v>0</v>
          </cell>
        </row>
        <row r="6198">
          <cell r="H6198">
            <v>0</v>
          </cell>
        </row>
        <row r="6199">
          <cell r="H6199">
            <v>0</v>
          </cell>
        </row>
        <row r="6200">
          <cell r="H6200">
            <v>0</v>
          </cell>
        </row>
        <row r="6201">
          <cell r="H6201">
            <v>0</v>
          </cell>
        </row>
        <row r="6202">
          <cell r="H6202">
            <v>0</v>
          </cell>
        </row>
        <row r="6203">
          <cell r="H6203">
            <v>0</v>
          </cell>
        </row>
        <row r="6204">
          <cell r="H6204">
            <v>0</v>
          </cell>
        </row>
        <row r="6205">
          <cell r="H6205">
            <v>0</v>
          </cell>
        </row>
        <row r="6206">
          <cell r="H6206">
            <v>0</v>
          </cell>
        </row>
        <row r="6207">
          <cell r="H6207">
            <v>0</v>
          </cell>
        </row>
        <row r="6208">
          <cell r="H6208">
            <v>0</v>
          </cell>
        </row>
        <row r="6209">
          <cell r="H6209">
            <v>0</v>
          </cell>
        </row>
        <row r="6210">
          <cell r="H6210">
            <v>0</v>
          </cell>
        </row>
        <row r="6211">
          <cell r="H6211">
            <v>0</v>
          </cell>
        </row>
        <row r="6212">
          <cell r="H6212">
            <v>0</v>
          </cell>
        </row>
        <row r="6213">
          <cell r="H6213">
            <v>0</v>
          </cell>
        </row>
        <row r="6214">
          <cell r="H6214">
            <v>0</v>
          </cell>
        </row>
        <row r="6215">
          <cell r="H6215">
            <v>0</v>
          </cell>
        </row>
        <row r="6216">
          <cell r="H6216">
            <v>0</v>
          </cell>
        </row>
        <row r="6217">
          <cell r="H6217">
            <v>0</v>
          </cell>
        </row>
        <row r="6218">
          <cell r="H6218">
            <v>0</v>
          </cell>
        </row>
        <row r="6219">
          <cell r="H6219">
            <v>0</v>
          </cell>
        </row>
        <row r="6220">
          <cell r="H6220">
            <v>0</v>
          </cell>
        </row>
        <row r="6221">
          <cell r="H6221">
            <v>0</v>
          </cell>
        </row>
        <row r="6222">
          <cell r="H6222">
            <v>0</v>
          </cell>
        </row>
        <row r="6223">
          <cell r="H6223">
            <v>0</v>
          </cell>
        </row>
        <row r="6224">
          <cell r="H6224">
            <v>0</v>
          </cell>
        </row>
        <row r="6225">
          <cell r="H6225">
            <v>0</v>
          </cell>
        </row>
        <row r="6226">
          <cell r="H6226">
            <v>0</v>
          </cell>
        </row>
        <row r="6227">
          <cell r="H6227">
            <v>0</v>
          </cell>
        </row>
        <row r="6228">
          <cell r="H6228">
            <v>0</v>
          </cell>
        </row>
        <row r="6229">
          <cell r="H6229">
            <v>0</v>
          </cell>
        </row>
        <row r="6230">
          <cell r="H6230">
            <v>0</v>
          </cell>
        </row>
        <row r="6231">
          <cell r="H6231">
            <v>0</v>
          </cell>
        </row>
        <row r="6232">
          <cell r="H6232">
            <v>0</v>
          </cell>
        </row>
        <row r="6233">
          <cell r="H6233">
            <v>0</v>
          </cell>
        </row>
        <row r="6234">
          <cell r="H6234">
            <v>0</v>
          </cell>
        </row>
        <row r="6235">
          <cell r="H6235">
            <v>0</v>
          </cell>
        </row>
        <row r="6236">
          <cell r="H6236">
            <v>0</v>
          </cell>
        </row>
        <row r="6237">
          <cell r="H6237">
            <v>0</v>
          </cell>
        </row>
        <row r="6238">
          <cell r="H6238">
            <v>0</v>
          </cell>
        </row>
        <row r="6239">
          <cell r="H6239">
            <v>0</v>
          </cell>
        </row>
        <row r="6240">
          <cell r="H6240">
            <v>0</v>
          </cell>
        </row>
        <row r="6241">
          <cell r="H6241">
            <v>0</v>
          </cell>
        </row>
        <row r="6242">
          <cell r="H6242">
            <v>0</v>
          </cell>
        </row>
        <row r="6243">
          <cell r="H6243">
            <v>0</v>
          </cell>
        </row>
        <row r="6244">
          <cell r="H6244">
            <v>0</v>
          </cell>
        </row>
        <row r="6245">
          <cell r="H6245">
            <v>0</v>
          </cell>
        </row>
        <row r="6246">
          <cell r="H6246">
            <v>0</v>
          </cell>
        </row>
        <row r="6247">
          <cell r="H6247">
            <v>0</v>
          </cell>
        </row>
        <row r="6248">
          <cell r="H6248">
            <v>0</v>
          </cell>
        </row>
        <row r="6249">
          <cell r="H6249">
            <v>0</v>
          </cell>
        </row>
        <row r="6250">
          <cell r="H6250">
            <v>0</v>
          </cell>
        </row>
        <row r="6251">
          <cell r="H6251">
            <v>0</v>
          </cell>
        </row>
        <row r="6252">
          <cell r="H6252">
            <v>0</v>
          </cell>
        </row>
        <row r="6253">
          <cell r="H6253">
            <v>0</v>
          </cell>
        </row>
        <row r="6254">
          <cell r="H6254">
            <v>0</v>
          </cell>
        </row>
        <row r="6255">
          <cell r="H6255">
            <v>0</v>
          </cell>
        </row>
        <row r="6256">
          <cell r="H6256">
            <v>0</v>
          </cell>
        </row>
        <row r="6257">
          <cell r="H6257">
            <v>0</v>
          </cell>
        </row>
        <row r="6258">
          <cell r="H6258">
            <v>0</v>
          </cell>
        </row>
        <row r="6259">
          <cell r="H6259">
            <v>0</v>
          </cell>
        </row>
        <row r="6260">
          <cell r="H6260">
            <v>0</v>
          </cell>
        </row>
        <row r="6261">
          <cell r="H6261">
            <v>0</v>
          </cell>
        </row>
        <row r="6262">
          <cell r="H6262">
            <v>0</v>
          </cell>
        </row>
        <row r="6263">
          <cell r="H6263">
            <v>0</v>
          </cell>
        </row>
        <row r="6264">
          <cell r="H6264">
            <v>0</v>
          </cell>
        </row>
        <row r="6265">
          <cell r="H6265">
            <v>0</v>
          </cell>
        </row>
        <row r="6266">
          <cell r="H6266">
            <v>0</v>
          </cell>
        </row>
        <row r="6267">
          <cell r="H6267">
            <v>0</v>
          </cell>
        </row>
        <row r="6268">
          <cell r="H6268">
            <v>0</v>
          </cell>
        </row>
        <row r="6269">
          <cell r="H6269">
            <v>0</v>
          </cell>
        </row>
        <row r="6270">
          <cell r="H6270">
            <v>0</v>
          </cell>
        </row>
        <row r="6271">
          <cell r="H6271">
            <v>0</v>
          </cell>
        </row>
        <row r="6272">
          <cell r="H6272">
            <v>0</v>
          </cell>
        </row>
        <row r="6273">
          <cell r="H6273">
            <v>0</v>
          </cell>
        </row>
        <row r="6274">
          <cell r="H6274">
            <v>0</v>
          </cell>
        </row>
        <row r="6275">
          <cell r="H6275">
            <v>0</v>
          </cell>
        </row>
        <row r="6276">
          <cell r="H6276">
            <v>0</v>
          </cell>
        </row>
        <row r="6277">
          <cell r="H6277">
            <v>0</v>
          </cell>
        </row>
        <row r="6278">
          <cell r="H6278">
            <v>0</v>
          </cell>
        </row>
        <row r="6279">
          <cell r="H6279">
            <v>0</v>
          </cell>
        </row>
        <row r="6280">
          <cell r="H6280">
            <v>0</v>
          </cell>
        </row>
        <row r="6281">
          <cell r="H6281">
            <v>0</v>
          </cell>
        </row>
        <row r="6282">
          <cell r="H6282">
            <v>0</v>
          </cell>
        </row>
        <row r="6283">
          <cell r="H6283">
            <v>0</v>
          </cell>
        </row>
        <row r="6284">
          <cell r="H6284">
            <v>0</v>
          </cell>
        </row>
        <row r="6285">
          <cell r="H6285">
            <v>0</v>
          </cell>
        </row>
        <row r="6286">
          <cell r="H6286">
            <v>0</v>
          </cell>
        </row>
        <row r="6287">
          <cell r="H6287">
            <v>0</v>
          </cell>
        </row>
        <row r="6288">
          <cell r="H6288">
            <v>0</v>
          </cell>
        </row>
        <row r="6289">
          <cell r="H6289">
            <v>0</v>
          </cell>
        </row>
        <row r="6290">
          <cell r="H6290">
            <v>0</v>
          </cell>
        </row>
        <row r="6291">
          <cell r="H6291">
            <v>0</v>
          </cell>
        </row>
        <row r="6292">
          <cell r="H6292">
            <v>0</v>
          </cell>
        </row>
        <row r="6293">
          <cell r="H6293">
            <v>0</v>
          </cell>
        </row>
        <row r="6294">
          <cell r="H6294">
            <v>0</v>
          </cell>
        </row>
        <row r="6295">
          <cell r="H6295">
            <v>0</v>
          </cell>
        </row>
        <row r="6296">
          <cell r="H6296">
            <v>0</v>
          </cell>
        </row>
        <row r="6297">
          <cell r="H6297">
            <v>0</v>
          </cell>
        </row>
        <row r="6298">
          <cell r="H6298">
            <v>0</v>
          </cell>
        </row>
        <row r="6299">
          <cell r="H6299">
            <v>0</v>
          </cell>
        </row>
        <row r="6300">
          <cell r="H6300">
            <v>0</v>
          </cell>
        </row>
        <row r="6301">
          <cell r="H6301">
            <v>0</v>
          </cell>
        </row>
        <row r="6302">
          <cell r="H6302">
            <v>0</v>
          </cell>
        </row>
        <row r="6303">
          <cell r="H6303">
            <v>0</v>
          </cell>
        </row>
        <row r="6304">
          <cell r="H6304">
            <v>0</v>
          </cell>
        </row>
        <row r="6305">
          <cell r="H6305">
            <v>0</v>
          </cell>
        </row>
        <row r="6306">
          <cell r="H6306">
            <v>0</v>
          </cell>
        </row>
        <row r="6307">
          <cell r="H6307">
            <v>0</v>
          </cell>
        </row>
        <row r="6308">
          <cell r="H6308">
            <v>0</v>
          </cell>
        </row>
        <row r="6309">
          <cell r="H6309">
            <v>0</v>
          </cell>
        </row>
        <row r="6310">
          <cell r="H6310">
            <v>0</v>
          </cell>
        </row>
        <row r="6311">
          <cell r="H6311">
            <v>0</v>
          </cell>
        </row>
        <row r="6312">
          <cell r="H6312">
            <v>0</v>
          </cell>
        </row>
        <row r="6313">
          <cell r="H6313">
            <v>0</v>
          </cell>
        </row>
        <row r="6314">
          <cell r="H6314">
            <v>0</v>
          </cell>
        </row>
        <row r="6315">
          <cell r="H6315">
            <v>0</v>
          </cell>
        </row>
        <row r="6316">
          <cell r="H6316">
            <v>0</v>
          </cell>
        </row>
        <row r="6317">
          <cell r="H6317">
            <v>0</v>
          </cell>
        </row>
        <row r="6318">
          <cell r="H6318">
            <v>0</v>
          </cell>
        </row>
        <row r="6319">
          <cell r="H6319">
            <v>0</v>
          </cell>
        </row>
        <row r="6320">
          <cell r="H6320">
            <v>0</v>
          </cell>
        </row>
        <row r="6321">
          <cell r="H6321">
            <v>0</v>
          </cell>
        </row>
        <row r="6322">
          <cell r="H6322">
            <v>0</v>
          </cell>
        </row>
        <row r="6323">
          <cell r="H6323">
            <v>0</v>
          </cell>
        </row>
        <row r="6324">
          <cell r="H6324">
            <v>0</v>
          </cell>
        </row>
        <row r="6325">
          <cell r="H6325">
            <v>0</v>
          </cell>
        </row>
        <row r="6326">
          <cell r="H6326">
            <v>0</v>
          </cell>
        </row>
        <row r="6327">
          <cell r="H6327">
            <v>0</v>
          </cell>
        </row>
        <row r="6328">
          <cell r="H6328">
            <v>0</v>
          </cell>
        </row>
        <row r="6329">
          <cell r="H6329">
            <v>0</v>
          </cell>
        </row>
        <row r="6330">
          <cell r="H6330">
            <v>0</v>
          </cell>
        </row>
        <row r="6331">
          <cell r="H6331">
            <v>0</v>
          </cell>
        </row>
        <row r="6332">
          <cell r="H6332">
            <v>0</v>
          </cell>
        </row>
        <row r="6333">
          <cell r="H6333">
            <v>0</v>
          </cell>
        </row>
        <row r="6334">
          <cell r="H6334">
            <v>0</v>
          </cell>
        </row>
        <row r="6335">
          <cell r="H6335">
            <v>0</v>
          </cell>
        </row>
        <row r="6336">
          <cell r="H6336">
            <v>0</v>
          </cell>
        </row>
        <row r="6337">
          <cell r="H6337">
            <v>0</v>
          </cell>
        </row>
        <row r="6338">
          <cell r="H6338">
            <v>0</v>
          </cell>
        </row>
        <row r="6339">
          <cell r="H6339">
            <v>0</v>
          </cell>
        </row>
        <row r="6340">
          <cell r="H6340">
            <v>0</v>
          </cell>
        </row>
        <row r="6341">
          <cell r="H6341">
            <v>0</v>
          </cell>
        </row>
        <row r="6342">
          <cell r="H6342">
            <v>0</v>
          </cell>
        </row>
        <row r="6343">
          <cell r="H6343">
            <v>0</v>
          </cell>
        </row>
        <row r="6344">
          <cell r="H6344">
            <v>0</v>
          </cell>
        </row>
        <row r="6345">
          <cell r="H6345">
            <v>0</v>
          </cell>
        </row>
        <row r="6346">
          <cell r="H6346">
            <v>0</v>
          </cell>
        </row>
        <row r="6347">
          <cell r="H6347">
            <v>0</v>
          </cell>
        </row>
        <row r="6348">
          <cell r="H6348">
            <v>0</v>
          </cell>
        </row>
        <row r="6349">
          <cell r="H6349">
            <v>0</v>
          </cell>
        </row>
        <row r="6350">
          <cell r="H6350">
            <v>0</v>
          </cell>
        </row>
        <row r="6351">
          <cell r="H6351">
            <v>0</v>
          </cell>
        </row>
        <row r="6352">
          <cell r="H6352">
            <v>0</v>
          </cell>
        </row>
        <row r="6353">
          <cell r="H6353">
            <v>0</v>
          </cell>
        </row>
        <row r="6354">
          <cell r="H6354">
            <v>0</v>
          </cell>
        </row>
        <row r="6355">
          <cell r="H6355">
            <v>0</v>
          </cell>
        </row>
        <row r="6356">
          <cell r="H6356">
            <v>0</v>
          </cell>
        </row>
        <row r="6357">
          <cell r="H6357">
            <v>0</v>
          </cell>
        </row>
        <row r="6358">
          <cell r="H6358">
            <v>0</v>
          </cell>
        </row>
        <row r="6359">
          <cell r="H6359">
            <v>0</v>
          </cell>
        </row>
        <row r="6360">
          <cell r="H6360">
            <v>0</v>
          </cell>
        </row>
        <row r="6361">
          <cell r="H6361">
            <v>0</v>
          </cell>
        </row>
        <row r="6362">
          <cell r="H6362">
            <v>0</v>
          </cell>
        </row>
        <row r="6363">
          <cell r="H6363">
            <v>0</v>
          </cell>
        </row>
        <row r="6364">
          <cell r="H6364">
            <v>0</v>
          </cell>
        </row>
        <row r="6365">
          <cell r="H6365">
            <v>0</v>
          </cell>
        </row>
        <row r="6366">
          <cell r="H6366">
            <v>0</v>
          </cell>
        </row>
        <row r="6367">
          <cell r="H6367">
            <v>0</v>
          </cell>
        </row>
        <row r="6368">
          <cell r="H6368">
            <v>0</v>
          </cell>
        </row>
        <row r="6369">
          <cell r="H6369">
            <v>0</v>
          </cell>
        </row>
        <row r="6370">
          <cell r="H6370">
            <v>0</v>
          </cell>
        </row>
        <row r="6371">
          <cell r="H6371">
            <v>0</v>
          </cell>
        </row>
        <row r="6372">
          <cell r="H6372">
            <v>0</v>
          </cell>
        </row>
        <row r="6373">
          <cell r="H6373">
            <v>0</v>
          </cell>
        </row>
        <row r="6374">
          <cell r="H6374">
            <v>0</v>
          </cell>
        </row>
        <row r="6375">
          <cell r="H6375">
            <v>0</v>
          </cell>
        </row>
        <row r="6376">
          <cell r="H6376">
            <v>0</v>
          </cell>
        </row>
        <row r="6377">
          <cell r="H6377">
            <v>0</v>
          </cell>
        </row>
        <row r="6378">
          <cell r="H6378">
            <v>0</v>
          </cell>
        </row>
        <row r="6379">
          <cell r="H6379">
            <v>0</v>
          </cell>
        </row>
        <row r="6380">
          <cell r="H6380">
            <v>0</v>
          </cell>
        </row>
        <row r="6381">
          <cell r="H6381">
            <v>0</v>
          </cell>
        </row>
        <row r="6382">
          <cell r="H6382">
            <v>0</v>
          </cell>
        </row>
        <row r="6383">
          <cell r="H6383">
            <v>0</v>
          </cell>
        </row>
        <row r="6384">
          <cell r="H6384">
            <v>0</v>
          </cell>
        </row>
        <row r="6385">
          <cell r="H6385">
            <v>0</v>
          </cell>
        </row>
        <row r="6386">
          <cell r="H6386">
            <v>0</v>
          </cell>
        </row>
        <row r="6387">
          <cell r="H6387">
            <v>0</v>
          </cell>
        </row>
        <row r="6388">
          <cell r="H6388">
            <v>0</v>
          </cell>
        </row>
        <row r="6389">
          <cell r="H6389">
            <v>0</v>
          </cell>
        </row>
        <row r="6390">
          <cell r="H6390">
            <v>0</v>
          </cell>
        </row>
        <row r="6391">
          <cell r="H6391">
            <v>0</v>
          </cell>
        </row>
        <row r="6392">
          <cell r="H6392">
            <v>0</v>
          </cell>
        </row>
        <row r="6393">
          <cell r="H6393">
            <v>0</v>
          </cell>
        </row>
        <row r="6394">
          <cell r="H6394">
            <v>0</v>
          </cell>
        </row>
        <row r="6395">
          <cell r="H6395">
            <v>0</v>
          </cell>
        </row>
        <row r="6396">
          <cell r="H6396">
            <v>0</v>
          </cell>
        </row>
        <row r="6397">
          <cell r="H6397">
            <v>0</v>
          </cell>
        </row>
        <row r="6398">
          <cell r="H6398">
            <v>0</v>
          </cell>
        </row>
        <row r="6399">
          <cell r="H6399">
            <v>0</v>
          </cell>
        </row>
        <row r="6400">
          <cell r="H6400">
            <v>0</v>
          </cell>
        </row>
        <row r="6401">
          <cell r="H6401">
            <v>0</v>
          </cell>
        </row>
        <row r="6402">
          <cell r="H6402">
            <v>0</v>
          </cell>
        </row>
        <row r="6403">
          <cell r="H6403">
            <v>0</v>
          </cell>
        </row>
        <row r="6404">
          <cell r="H6404">
            <v>0</v>
          </cell>
        </row>
        <row r="6405">
          <cell r="H6405">
            <v>0</v>
          </cell>
        </row>
        <row r="6406">
          <cell r="H6406">
            <v>0</v>
          </cell>
        </row>
        <row r="6407">
          <cell r="H6407">
            <v>0</v>
          </cell>
        </row>
        <row r="6408">
          <cell r="H6408">
            <v>0</v>
          </cell>
        </row>
        <row r="6409">
          <cell r="H6409">
            <v>0</v>
          </cell>
        </row>
        <row r="6410">
          <cell r="H6410">
            <v>0</v>
          </cell>
        </row>
        <row r="6411">
          <cell r="H6411">
            <v>0</v>
          </cell>
        </row>
        <row r="6412">
          <cell r="H6412">
            <v>0</v>
          </cell>
        </row>
        <row r="6413">
          <cell r="H6413">
            <v>0</v>
          </cell>
        </row>
        <row r="6414">
          <cell r="H6414">
            <v>0</v>
          </cell>
        </row>
        <row r="6415">
          <cell r="H6415">
            <v>0</v>
          </cell>
        </row>
        <row r="6416">
          <cell r="H6416">
            <v>0</v>
          </cell>
        </row>
        <row r="6417">
          <cell r="H6417">
            <v>0</v>
          </cell>
        </row>
        <row r="6418">
          <cell r="H6418">
            <v>0</v>
          </cell>
        </row>
        <row r="6419">
          <cell r="H6419">
            <v>0</v>
          </cell>
        </row>
        <row r="6420">
          <cell r="H6420">
            <v>0</v>
          </cell>
        </row>
        <row r="6421">
          <cell r="H6421">
            <v>0</v>
          </cell>
        </row>
        <row r="6422">
          <cell r="H6422">
            <v>0</v>
          </cell>
        </row>
        <row r="6423">
          <cell r="H6423">
            <v>0</v>
          </cell>
        </row>
        <row r="6424">
          <cell r="H6424">
            <v>0</v>
          </cell>
        </row>
        <row r="6425">
          <cell r="H6425">
            <v>0</v>
          </cell>
        </row>
        <row r="6426">
          <cell r="H6426">
            <v>0</v>
          </cell>
        </row>
        <row r="6427">
          <cell r="H6427">
            <v>0</v>
          </cell>
        </row>
        <row r="6428">
          <cell r="H6428">
            <v>0</v>
          </cell>
        </row>
        <row r="6429">
          <cell r="H6429">
            <v>0</v>
          </cell>
        </row>
        <row r="6430">
          <cell r="H6430">
            <v>0</v>
          </cell>
        </row>
        <row r="6431">
          <cell r="H6431">
            <v>0</v>
          </cell>
        </row>
        <row r="6432">
          <cell r="H6432">
            <v>0</v>
          </cell>
        </row>
        <row r="6433">
          <cell r="H6433">
            <v>0</v>
          </cell>
        </row>
        <row r="6434">
          <cell r="H6434">
            <v>0</v>
          </cell>
        </row>
        <row r="6435">
          <cell r="H6435">
            <v>0</v>
          </cell>
        </row>
        <row r="6436">
          <cell r="H6436">
            <v>0</v>
          </cell>
        </row>
        <row r="6437">
          <cell r="H6437">
            <v>0</v>
          </cell>
        </row>
        <row r="6438">
          <cell r="H6438">
            <v>0</v>
          </cell>
        </row>
        <row r="6439">
          <cell r="H6439">
            <v>0</v>
          </cell>
        </row>
        <row r="6440">
          <cell r="H6440">
            <v>0</v>
          </cell>
        </row>
        <row r="6441">
          <cell r="H6441">
            <v>0</v>
          </cell>
        </row>
        <row r="6442">
          <cell r="H6442">
            <v>0</v>
          </cell>
        </row>
        <row r="6443">
          <cell r="H6443">
            <v>0</v>
          </cell>
        </row>
        <row r="6444">
          <cell r="H6444">
            <v>0</v>
          </cell>
        </row>
        <row r="6445">
          <cell r="H6445">
            <v>0</v>
          </cell>
        </row>
        <row r="6446">
          <cell r="H6446">
            <v>0</v>
          </cell>
        </row>
        <row r="6447">
          <cell r="H6447">
            <v>0</v>
          </cell>
        </row>
        <row r="6448">
          <cell r="H6448">
            <v>0</v>
          </cell>
        </row>
        <row r="6449">
          <cell r="H6449">
            <v>0</v>
          </cell>
        </row>
        <row r="6450">
          <cell r="H6450">
            <v>0</v>
          </cell>
        </row>
        <row r="6451">
          <cell r="H6451">
            <v>0</v>
          </cell>
        </row>
        <row r="6452">
          <cell r="H6452">
            <v>0</v>
          </cell>
        </row>
        <row r="6453">
          <cell r="H6453">
            <v>0</v>
          </cell>
        </row>
        <row r="6454">
          <cell r="H6454">
            <v>0</v>
          </cell>
        </row>
        <row r="6455">
          <cell r="H6455">
            <v>0</v>
          </cell>
        </row>
        <row r="6456">
          <cell r="H6456">
            <v>0</v>
          </cell>
        </row>
        <row r="6457">
          <cell r="H6457">
            <v>0</v>
          </cell>
        </row>
        <row r="6458">
          <cell r="H6458">
            <v>0</v>
          </cell>
        </row>
        <row r="6459">
          <cell r="H6459">
            <v>0</v>
          </cell>
        </row>
        <row r="6460">
          <cell r="H6460">
            <v>0</v>
          </cell>
        </row>
        <row r="6461">
          <cell r="H6461">
            <v>0</v>
          </cell>
        </row>
        <row r="6462">
          <cell r="H6462">
            <v>0</v>
          </cell>
        </row>
        <row r="6463">
          <cell r="H6463">
            <v>0</v>
          </cell>
        </row>
        <row r="6464">
          <cell r="H6464">
            <v>0</v>
          </cell>
        </row>
        <row r="6465">
          <cell r="H6465">
            <v>0</v>
          </cell>
        </row>
        <row r="6466">
          <cell r="H6466">
            <v>0</v>
          </cell>
        </row>
        <row r="6467">
          <cell r="H6467">
            <v>0</v>
          </cell>
        </row>
        <row r="6468">
          <cell r="H6468">
            <v>0</v>
          </cell>
        </row>
        <row r="6469">
          <cell r="H6469">
            <v>0</v>
          </cell>
        </row>
        <row r="6470">
          <cell r="H6470">
            <v>0</v>
          </cell>
        </row>
        <row r="6471">
          <cell r="H6471">
            <v>0</v>
          </cell>
        </row>
        <row r="6472">
          <cell r="H6472">
            <v>0</v>
          </cell>
        </row>
        <row r="6473">
          <cell r="H6473">
            <v>0</v>
          </cell>
        </row>
        <row r="6474">
          <cell r="H6474">
            <v>0</v>
          </cell>
        </row>
        <row r="6475">
          <cell r="H6475">
            <v>0</v>
          </cell>
        </row>
        <row r="6476">
          <cell r="H6476">
            <v>0</v>
          </cell>
        </row>
        <row r="6477">
          <cell r="H6477">
            <v>0</v>
          </cell>
        </row>
        <row r="6478">
          <cell r="H6478">
            <v>0</v>
          </cell>
        </row>
        <row r="6479">
          <cell r="H6479">
            <v>0</v>
          </cell>
        </row>
        <row r="6480">
          <cell r="H6480">
            <v>0</v>
          </cell>
        </row>
        <row r="6481">
          <cell r="H6481">
            <v>0</v>
          </cell>
        </row>
        <row r="6482">
          <cell r="H6482">
            <v>0</v>
          </cell>
        </row>
        <row r="6483">
          <cell r="H6483">
            <v>0</v>
          </cell>
        </row>
        <row r="6484">
          <cell r="H6484">
            <v>0</v>
          </cell>
        </row>
        <row r="6485">
          <cell r="H6485">
            <v>0</v>
          </cell>
        </row>
        <row r="6486">
          <cell r="H6486">
            <v>0</v>
          </cell>
        </row>
        <row r="6487">
          <cell r="H6487">
            <v>0</v>
          </cell>
        </row>
        <row r="6488">
          <cell r="H6488">
            <v>0</v>
          </cell>
        </row>
        <row r="6489">
          <cell r="H6489">
            <v>0</v>
          </cell>
        </row>
        <row r="6490">
          <cell r="H6490">
            <v>0</v>
          </cell>
        </row>
        <row r="6491">
          <cell r="H6491">
            <v>0</v>
          </cell>
        </row>
        <row r="6492">
          <cell r="H6492">
            <v>0</v>
          </cell>
        </row>
        <row r="6493">
          <cell r="H6493">
            <v>0</v>
          </cell>
        </row>
        <row r="6494">
          <cell r="H6494">
            <v>0</v>
          </cell>
        </row>
        <row r="6495">
          <cell r="H6495">
            <v>0</v>
          </cell>
        </row>
        <row r="6496">
          <cell r="H6496">
            <v>0</v>
          </cell>
        </row>
        <row r="6497">
          <cell r="H6497">
            <v>0</v>
          </cell>
        </row>
        <row r="6498">
          <cell r="H6498">
            <v>0</v>
          </cell>
        </row>
        <row r="6499">
          <cell r="H6499">
            <v>0</v>
          </cell>
        </row>
        <row r="6500">
          <cell r="H6500">
            <v>0</v>
          </cell>
        </row>
        <row r="6501">
          <cell r="H6501">
            <v>0</v>
          </cell>
        </row>
        <row r="6502">
          <cell r="H6502">
            <v>0</v>
          </cell>
        </row>
        <row r="6503">
          <cell r="H6503">
            <v>0</v>
          </cell>
        </row>
        <row r="6504">
          <cell r="H6504">
            <v>0</v>
          </cell>
        </row>
        <row r="6505">
          <cell r="H6505">
            <v>0</v>
          </cell>
        </row>
        <row r="6506">
          <cell r="H6506">
            <v>0</v>
          </cell>
        </row>
        <row r="6507">
          <cell r="H6507">
            <v>0</v>
          </cell>
        </row>
        <row r="6508">
          <cell r="H6508">
            <v>0</v>
          </cell>
        </row>
        <row r="6509">
          <cell r="H6509">
            <v>0</v>
          </cell>
        </row>
        <row r="6510">
          <cell r="H6510">
            <v>0</v>
          </cell>
        </row>
        <row r="6511">
          <cell r="H6511">
            <v>0</v>
          </cell>
        </row>
        <row r="6512">
          <cell r="H6512">
            <v>0</v>
          </cell>
        </row>
        <row r="6513">
          <cell r="H6513">
            <v>0</v>
          </cell>
        </row>
        <row r="6514">
          <cell r="H6514">
            <v>0</v>
          </cell>
        </row>
        <row r="6515">
          <cell r="H6515">
            <v>0</v>
          </cell>
        </row>
        <row r="6516">
          <cell r="H6516">
            <v>0</v>
          </cell>
        </row>
        <row r="6517">
          <cell r="H6517">
            <v>0</v>
          </cell>
        </row>
        <row r="6518">
          <cell r="H6518">
            <v>0</v>
          </cell>
        </row>
        <row r="6519">
          <cell r="H6519">
            <v>0</v>
          </cell>
        </row>
        <row r="6520">
          <cell r="H6520">
            <v>0</v>
          </cell>
        </row>
        <row r="6521">
          <cell r="H6521">
            <v>0</v>
          </cell>
        </row>
        <row r="6522">
          <cell r="H6522">
            <v>0</v>
          </cell>
        </row>
        <row r="6523">
          <cell r="H6523">
            <v>0</v>
          </cell>
        </row>
        <row r="6524">
          <cell r="H6524">
            <v>0</v>
          </cell>
        </row>
        <row r="6525">
          <cell r="H6525">
            <v>0</v>
          </cell>
        </row>
        <row r="6526">
          <cell r="H6526">
            <v>0</v>
          </cell>
        </row>
        <row r="6527">
          <cell r="H6527">
            <v>0</v>
          </cell>
        </row>
        <row r="6528">
          <cell r="H6528">
            <v>0</v>
          </cell>
        </row>
        <row r="6529">
          <cell r="H6529">
            <v>0</v>
          </cell>
        </row>
        <row r="6530">
          <cell r="H6530">
            <v>0</v>
          </cell>
        </row>
        <row r="6531">
          <cell r="H6531">
            <v>0</v>
          </cell>
        </row>
        <row r="6532">
          <cell r="H6532">
            <v>0</v>
          </cell>
        </row>
        <row r="6533">
          <cell r="H6533">
            <v>0</v>
          </cell>
        </row>
        <row r="6534">
          <cell r="H6534">
            <v>0</v>
          </cell>
        </row>
        <row r="6535">
          <cell r="H6535">
            <v>0</v>
          </cell>
        </row>
        <row r="6536">
          <cell r="H6536">
            <v>0</v>
          </cell>
        </row>
        <row r="6537">
          <cell r="H6537">
            <v>0</v>
          </cell>
        </row>
        <row r="6538">
          <cell r="H6538">
            <v>0</v>
          </cell>
        </row>
        <row r="6539">
          <cell r="H6539">
            <v>0</v>
          </cell>
        </row>
        <row r="6540">
          <cell r="H6540">
            <v>0</v>
          </cell>
        </row>
        <row r="6541">
          <cell r="H6541">
            <v>0</v>
          </cell>
        </row>
        <row r="6542">
          <cell r="H6542">
            <v>0</v>
          </cell>
        </row>
        <row r="6543">
          <cell r="H6543">
            <v>0</v>
          </cell>
        </row>
        <row r="6544">
          <cell r="H6544">
            <v>0</v>
          </cell>
        </row>
        <row r="6545">
          <cell r="H6545">
            <v>0</v>
          </cell>
        </row>
        <row r="6546">
          <cell r="H6546">
            <v>0</v>
          </cell>
        </row>
        <row r="6547">
          <cell r="H6547">
            <v>0</v>
          </cell>
        </row>
        <row r="6548">
          <cell r="H6548">
            <v>0</v>
          </cell>
        </row>
        <row r="6549">
          <cell r="H6549">
            <v>0</v>
          </cell>
        </row>
        <row r="6550">
          <cell r="H6550">
            <v>0</v>
          </cell>
        </row>
        <row r="6551">
          <cell r="H6551">
            <v>0</v>
          </cell>
        </row>
        <row r="6552">
          <cell r="H6552">
            <v>0</v>
          </cell>
        </row>
        <row r="6553">
          <cell r="H6553">
            <v>0</v>
          </cell>
        </row>
        <row r="6554">
          <cell r="H6554">
            <v>0</v>
          </cell>
        </row>
        <row r="6555">
          <cell r="H6555">
            <v>0</v>
          </cell>
        </row>
        <row r="6556">
          <cell r="H6556">
            <v>0</v>
          </cell>
        </row>
        <row r="6557">
          <cell r="H6557">
            <v>0</v>
          </cell>
        </row>
        <row r="6558">
          <cell r="H6558">
            <v>0</v>
          </cell>
        </row>
        <row r="6559">
          <cell r="H6559">
            <v>0</v>
          </cell>
        </row>
        <row r="6560">
          <cell r="H6560">
            <v>0</v>
          </cell>
        </row>
        <row r="6561">
          <cell r="H6561">
            <v>0</v>
          </cell>
        </row>
        <row r="6562">
          <cell r="H6562">
            <v>0</v>
          </cell>
        </row>
        <row r="6563">
          <cell r="H6563">
            <v>0</v>
          </cell>
        </row>
        <row r="6564">
          <cell r="H6564">
            <v>0</v>
          </cell>
        </row>
        <row r="6565">
          <cell r="H6565">
            <v>0</v>
          </cell>
        </row>
        <row r="6566">
          <cell r="H6566">
            <v>0</v>
          </cell>
        </row>
        <row r="6567">
          <cell r="H6567">
            <v>0</v>
          </cell>
        </row>
        <row r="6568">
          <cell r="H6568">
            <v>0</v>
          </cell>
        </row>
        <row r="6569">
          <cell r="H6569">
            <v>0</v>
          </cell>
        </row>
        <row r="6570">
          <cell r="H6570">
            <v>0</v>
          </cell>
        </row>
        <row r="6571">
          <cell r="H6571">
            <v>0</v>
          </cell>
        </row>
        <row r="6572">
          <cell r="H6572">
            <v>0</v>
          </cell>
        </row>
        <row r="6573">
          <cell r="H6573">
            <v>0</v>
          </cell>
        </row>
        <row r="6574">
          <cell r="H6574">
            <v>0</v>
          </cell>
        </row>
        <row r="6575">
          <cell r="H6575">
            <v>0</v>
          </cell>
        </row>
        <row r="6576">
          <cell r="H6576">
            <v>0</v>
          </cell>
        </row>
        <row r="6577">
          <cell r="H6577">
            <v>0</v>
          </cell>
        </row>
        <row r="6578">
          <cell r="H6578">
            <v>0</v>
          </cell>
        </row>
        <row r="6579">
          <cell r="H6579">
            <v>0</v>
          </cell>
        </row>
        <row r="6580">
          <cell r="H6580">
            <v>0</v>
          </cell>
        </row>
        <row r="6581">
          <cell r="H6581">
            <v>0</v>
          </cell>
        </row>
        <row r="6582">
          <cell r="H6582">
            <v>0</v>
          </cell>
        </row>
        <row r="6583">
          <cell r="H6583">
            <v>0</v>
          </cell>
        </row>
        <row r="6584">
          <cell r="H6584">
            <v>0</v>
          </cell>
        </row>
        <row r="6585">
          <cell r="H6585">
            <v>0</v>
          </cell>
        </row>
        <row r="6586">
          <cell r="H6586">
            <v>0</v>
          </cell>
        </row>
        <row r="6587">
          <cell r="H6587">
            <v>0</v>
          </cell>
        </row>
        <row r="6588">
          <cell r="H6588">
            <v>0</v>
          </cell>
        </row>
        <row r="6589">
          <cell r="H6589">
            <v>0</v>
          </cell>
        </row>
        <row r="6590">
          <cell r="H6590">
            <v>0</v>
          </cell>
        </row>
        <row r="6591">
          <cell r="H6591">
            <v>0</v>
          </cell>
        </row>
        <row r="6592">
          <cell r="H6592">
            <v>0</v>
          </cell>
        </row>
        <row r="6593">
          <cell r="H6593">
            <v>0</v>
          </cell>
        </row>
        <row r="6594">
          <cell r="H6594">
            <v>0</v>
          </cell>
        </row>
        <row r="6595">
          <cell r="H6595">
            <v>0</v>
          </cell>
        </row>
        <row r="6596">
          <cell r="H6596">
            <v>0</v>
          </cell>
        </row>
        <row r="6597">
          <cell r="H6597">
            <v>0</v>
          </cell>
        </row>
        <row r="6598">
          <cell r="H6598">
            <v>0</v>
          </cell>
        </row>
        <row r="6599">
          <cell r="H6599">
            <v>0</v>
          </cell>
        </row>
        <row r="6600">
          <cell r="H6600">
            <v>0</v>
          </cell>
        </row>
        <row r="6601">
          <cell r="H6601">
            <v>0</v>
          </cell>
        </row>
        <row r="6602">
          <cell r="H6602">
            <v>0</v>
          </cell>
        </row>
        <row r="6603">
          <cell r="H6603">
            <v>0</v>
          </cell>
        </row>
        <row r="6604">
          <cell r="H6604">
            <v>0</v>
          </cell>
        </row>
        <row r="6605">
          <cell r="H6605">
            <v>0</v>
          </cell>
        </row>
        <row r="6606">
          <cell r="H6606">
            <v>0</v>
          </cell>
        </row>
        <row r="6607">
          <cell r="H6607">
            <v>0</v>
          </cell>
        </row>
        <row r="6608">
          <cell r="H6608">
            <v>0</v>
          </cell>
        </row>
        <row r="6609">
          <cell r="H6609">
            <v>0</v>
          </cell>
        </row>
        <row r="6610">
          <cell r="H6610">
            <v>0</v>
          </cell>
        </row>
        <row r="6611">
          <cell r="H6611">
            <v>0</v>
          </cell>
        </row>
        <row r="6612">
          <cell r="H6612">
            <v>0</v>
          </cell>
        </row>
        <row r="6613">
          <cell r="H6613">
            <v>0</v>
          </cell>
        </row>
        <row r="6614">
          <cell r="H6614">
            <v>0</v>
          </cell>
        </row>
        <row r="6615">
          <cell r="H6615">
            <v>0</v>
          </cell>
        </row>
        <row r="6616">
          <cell r="H6616">
            <v>0</v>
          </cell>
        </row>
        <row r="6617">
          <cell r="H6617">
            <v>0</v>
          </cell>
        </row>
        <row r="6618">
          <cell r="H6618">
            <v>0</v>
          </cell>
        </row>
        <row r="6619">
          <cell r="H6619">
            <v>0</v>
          </cell>
        </row>
        <row r="6620">
          <cell r="H6620">
            <v>0</v>
          </cell>
        </row>
        <row r="6621">
          <cell r="H6621">
            <v>0</v>
          </cell>
        </row>
        <row r="6622">
          <cell r="H6622">
            <v>0</v>
          </cell>
        </row>
        <row r="6623">
          <cell r="H6623">
            <v>0</v>
          </cell>
        </row>
        <row r="6624">
          <cell r="H6624">
            <v>0</v>
          </cell>
        </row>
        <row r="6625">
          <cell r="H6625">
            <v>0</v>
          </cell>
        </row>
        <row r="6626">
          <cell r="H6626">
            <v>0</v>
          </cell>
        </row>
        <row r="6627">
          <cell r="H6627">
            <v>0</v>
          </cell>
        </row>
        <row r="6628">
          <cell r="H6628">
            <v>0</v>
          </cell>
        </row>
        <row r="6629">
          <cell r="H6629">
            <v>0</v>
          </cell>
        </row>
        <row r="6630">
          <cell r="H6630">
            <v>0</v>
          </cell>
        </row>
        <row r="6631">
          <cell r="H6631">
            <v>0</v>
          </cell>
        </row>
        <row r="6632">
          <cell r="H6632">
            <v>0</v>
          </cell>
        </row>
        <row r="6633">
          <cell r="H6633">
            <v>0</v>
          </cell>
        </row>
        <row r="6634">
          <cell r="H6634">
            <v>0</v>
          </cell>
        </row>
        <row r="6635">
          <cell r="H6635">
            <v>0</v>
          </cell>
        </row>
        <row r="6636">
          <cell r="H6636">
            <v>0</v>
          </cell>
        </row>
        <row r="6637">
          <cell r="H6637">
            <v>0</v>
          </cell>
        </row>
        <row r="6638">
          <cell r="H6638">
            <v>0</v>
          </cell>
        </row>
        <row r="6639">
          <cell r="H6639">
            <v>0</v>
          </cell>
        </row>
        <row r="6640">
          <cell r="H6640">
            <v>0</v>
          </cell>
        </row>
        <row r="6641">
          <cell r="H6641">
            <v>0</v>
          </cell>
        </row>
        <row r="6642">
          <cell r="H6642">
            <v>0</v>
          </cell>
        </row>
        <row r="6643">
          <cell r="H6643">
            <v>0</v>
          </cell>
        </row>
        <row r="6644">
          <cell r="H6644">
            <v>0</v>
          </cell>
        </row>
        <row r="6645">
          <cell r="H6645">
            <v>0</v>
          </cell>
        </row>
        <row r="6646">
          <cell r="H6646">
            <v>0</v>
          </cell>
        </row>
        <row r="6647">
          <cell r="H6647">
            <v>0</v>
          </cell>
        </row>
        <row r="6648">
          <cell r="H6648">
            <v>0</v>
          </cell>
        </row>
        <row r="6649">
          <cell r="H6649">
            <v>0</v>
          </cell>
        </row>
        <row r="6650">
          <cell r="H6650">
            <v>0</v>
          </cell>
        </row>
        <row r="6651">
          <cell r="H6651">
            <v>0</v>
          </cell>
        </row>
        <row r="6652">
          <cell r="H6652">
            <v>0</v>
          </cell>
        </row>
        <row r="6653">
          <cell r="H6653">
            <v>0</v>
          </cell>
        </row>
        <row r="6654">
          <cell r="H6654">
            <v>0</v>
          </cell>
        </row>
        <row r="6655">
          <cell r="H6655">
            <v>0</v>
          </cell>
        </row>
        <row r="6656">
          <cell r="H6656">
            <v>0</v>
          </cell>
        </row>
        <row r="6657">
          <cell r="H6657">
            <v>0</v>
          </cell>
        </row>
        <row r="6658">
          <cell r="H6658">
            <v>0</v>
          </cell>
        </row>
        <row r="6659">
          <cell r="H6659">
            <v>0</v>
          </cell>
        </row>
        <row r="6660">
          <cell r="H6660">
            <v>0</v>
          </cell>
        </row>
        <row r="6661">
          <cell r="H6661">
            <v>0</v>
          </cell>
        </row>
        <row r="6662">
          <cell r="H6662">
            <v>0</v>
          </cell>
        </row>
        <row r="6663">
          <cell r="H6663">
            <v>0</v>
          </cell>
        </row>
        <row r="6664">
          <cell r="H6664">
            <v>0</v>
          </cell>
        </row>
        <row r="6665">
          <cell r="H6665">
            <v>0</v>
          </cell>
        </row>
        <row r="6666">
          <cell r="H6666">
            <v>0</v>
          </cell>
        </row>
        <row r="6667">
          <cell r="H6667">
            <v>0</v>
          </cell>
        </row>
        <row r="6668">
          <cell r="H6668">
            <v>0</v>
          </cell>
        </row>
        <row r="6669">
          <cell r="H6669">
            <v>0</v>
          </cell>
        </row>
        <row r="6670">
          <cell r="H6670">
            <v>0</v>
          </cell>
        </row>
        <row r="6671">
          <cell r="H6671">
            <v>0</v>
          </cell>
        </row>
        <row r="6672">
          <cell r="H6672">
            <v>0</v>
          </cell>
        </row>
        <row r="6673">
          <cell r="H6673">
            <v>0</v>
          </cell>
        </row>
        <row r="6674">
          <cell r="H6674">
            <v>0</v>
          </cell>
        </row>
        <row r="6675">
          <cell r="H6675">
            <v>0</v>
          </cell>
        </row>
        <row r="6676">
          <cell r="H6676">
            <v>0</v>
          </cell>
        </row>
        <row r="6677">
          <cell r="H6677">
            <v>0</v>
          </cell>
        </row>
        <row r="6678">
          <cell r="H6678">
            <v>0</v>
          </cell>
        </row>
        <row r="6679">
          <cell r="H6679">
            <v>0</v>
          </cell>
        </row>
        <row r="6680">
          <cell r="H6680">
            <v>0</v>
          </cell>
        </row>
        <row r="6681">
          <cell r="H6681">
            <v>0</v>
          </cell>
        </row>
        <row r="6682">
          <cell r="H6682">
            <v>0</v>
          </cell>
        </row>
        <row r="6683">
          <cell r="H6683">
            <v>0</v>
          </cell>
        </row>
        <row r="6684">
          <cell r="H6684">
            <v>0</v>
          </cell>
        </row>
        <row r="6685">
          <cell r="H6685">
            <v>0</v>
          </cell>
        </row>
        <row r="6686">
          <cell r="H6686">
            <v>0</v>
          </cell>
        </row>
        <row r="6687">
          <cell r="H6687">
            <v>0</v>
          </cell>
        </row>
        <row r="6688">
          <cell r="H6688">
            <v>0</v>
          </cell>
        </row>
        <row r="6689">
          <cell r="H6689">
            <v>0</v>
          </cell>
        </row>
        <row r="6690">
          <cell r="H6690">
            <v>0</v>
          </cell>
        </row>
        <row r="6691">
          <cell r="H6691">
            <v>0</v>
          </cell>
        </row>
        <row r="6692">
          <cell r="H6692">
            <v>0</v>
          </cell>
        </row>
        <row r="6693">
          <cell r="H6693">
            <v>0</v>
          </cell>
        </row>
        <row r="6694">
          <cell r="H6694">
            <v>0</v>
          </cell>
        </row>
        <row r="6695">
          <cell r="H6695">
            <v>0</v>
          </cell>
        </row>
        <row r="6696">
          <cell r="H6696">
            <v>0</v>
          </cell>
        </row>
        <row r="6697">
          <cell r="H6697">
            <v>0</v>
          </cell>
        </row>
        <row r="6698">
          <cell r="H6698">
            <v>0</v>
          </cell>
        </row>
        <row r="6699">
          <cell r="H6699">
            <v>0</v>
          </cell>
        </row>
        <row r="6700">
          <cell r="H6700">
            <v>0</v>
          </cell>
        </row>
        <row r="6701">
          <cell r="H6701">
            <v>0</v>
          </cell>
        </row>
        <row r="6702">
          <cell r="H6702">
            <v>0</v>
          </cell>
        </row>
        <row r="6703">
          <cell r="H6703">
            <v>0</v>
          </cell>
        </row>
        <row r="6704">
          <cell r="H6704">
            <v>0</v>
          </cell>
        </row>
        <row r="6705">
          <cell r="H6705">
            <v>0</v>
          </cell>
        </row>
        <row r="6706">
          <cell r="H6706">
            <v>0</v>
          </cell>
        </row>
        <row r="6707">
          <cell r="H6707">
            <v>0</v>
          </cell>
        </row>
        <row r="6708">
          <cell r="H6708">
            <v>0</v>
          </cell>
        </row>
        <row r="6709">
          <cell r="H6709">
            <v>0</v>
          </cell>
        </row>
        <row r="6710">
          <cell r="H6710">
            <v>0</v>
          </cell>
        </row>
        <row r="6711">
          <cell r="H6711">
            <v>0</v>
          </cell>
        </row>
        <row r="6712">
          <cell r="H6712">
            <v>0</v>
          </cell>
        </row>
        <row r="6713">
          <cell r="H6713">
            <v>0</v>
          </cell>
        </row>
        <row r="6714">
          <cell r="H6714">
            <v>0</v>
          </cell>
        </row>
        <row r="6715">
          <cell r="H6715">
            <v>0</v>
          </cell>
        </row>
        <row r="6716">
          <cell r="H6716">
            <v>0</v>
          </cell>
        </row>
        <row r="6717">
          <cell r="H6717">
            <v>0</v>
          </cell>
        </row>
        <row r="6718">
          <cell r="H6718">
            <v>0</v>
          </cell>
        </row>
        <row r="6719">
          <cell r="H6719">
            <v>0</v>
          </cell>
        </row>
        <row r="6720">
          <cell r="H6720">
            <v>0</v>
          </cell>
        </row>
        <row r="6721">
          <cell r="H6721">
            <v>0</v>
          </cell>
        </row>
        <row r="6722">
          <cell r="H6722">
            <v>0</v>
          </cell>
        </row>
        <row r="6723">
          <cell r="H6723">
            <v>0</v>
          </cell>
        </row>
        <row r="6724">
          <cell r="H6724">
            <v>0</v>
          </cell>
        </row>
        <row r="6725">
          <cell r="H6725">
            <v>0</v>
          </cell>
        </row>
        <row r="6726">
          <cell r="H6726">
            <v>0</v>
          </cell>
        </row>
        <row r="6727">
          <cell r="H6727">
            <v>0</v>
          </cell>
        </row>
        <row r="6728">
          <cell r="H6728">
            <v>0</v>
          </cell>
        </row>
        <row r="6729">
          <cell r="H6729">
            <v>0</v>
          </cell>
        </row>
        <row r="6730">
          <cell r="H6730">
            <v>0</v>
          </cell>
        </row>
        <row r="6731">
          <cell r="H6731">
            <v>0</v>
          </cell>
        </row>
        <row r="6732">
          <cell r="H6732">
            <v>0</v>
          </cell>
        </row>
        <row r="6733">
          <cell r="H6733">
            <v>0</v>
          </cell>
        </row>
        <row r="6734">
          <cell r="H6734">
            <v>0</v>
          </cell>
        </row>
        <row r="6735">
          <cell r="H6735">
            <v>0</v>
          </cell>
        </row>
        <row r="6736">
          <cell r="H6736">
            <v>0</v>
          </cell>
        </row>
        <row r="6737">
          <cell r="H6737">
            <v>0</v>
          </cell>
        </row>
        <row r="6738">
          <cell r="H6738">
            <v>0</v>
          </cell>
        </row>
        <row r="6739">
          <cell r="H6739">
            <v>0</v>
          </cell>
        </row>
        <row r="6740">
          <cell r="H6740">
            <v>0</v>
          </cell>
        </row>
        <row r="6741">
          <cell r="H6741">
            <v>0</v>
          </cell>
        </row>
        <row r="6742">
          <cell r="H6742">
            <v>0</v>
          </cell>
        </row>
        <row r="6743">
          <cell r="H6743">
            <v>0</v>
          </cell>
        </row>
        <row r="6744">
          <cell r="H6744">
            <v>0</v>
          </cell>
        </row>
        <row r="6745">
          <cell r="H6745">
            <v>0</v>
          </cell>
        </row>
        <row r="6746">
          <cell r="H6746">
            <v>0</v>
          </cell>
        </row>
        <row r="6747">
          <cell r="H6747">
            <v>0</v>
          </cell>
        </row>
        <row r="6748">
          <cell r="H6748">
            <v>0</v>
          </cell>
        </row>
        <row r="6749">
          <cell r="H6749">
            <v>0</v>
          </cell>
        </row>
        <row r="6750">
          <cell r="H6750">
            <v>0</v>
          </cell>
        </row>
        <row r="6751">
          <cell r="H6751">
            <v>0</v>
          </cell>
        </row>
        <row r="6752">
          <cell r="H6752">
            <v>0</v>
          </cell>
        </row>
        <row r="6753">
          <cell r="H6753">
            <v>0</v>
          </cell>
        </row>
        <row r="6754">
          <cell r="H6754">
            <v>0</v>
          </cell>
        </row>
        <row r="6755">
          <cell r="H6755">
            <v>0</v>
          </cell>
        </row>
        <row r="6756">
          <cell r="H6756">
            <v>0</v>
          </cell>
        </row>
        <row r="6757">
          <cell r="H6757">
            <v>0</v>
          </cell>
        </row>
        <row r="6758">
          <cell r="H6758">
            <v>0</v>
          </cell>
        </row>
        <row r="6759">
          <cell r="H6759">
            <v>0</v>
          </cell>
        </row>
        <row r="6760">
          <cell r="H6760">
            <v>0</v>
          </cell>
        </row>
        <row r="6761">
          <cell r="H6761">
            <v>0</v>
          </cell>
        </row>
        <row r="6762">
          <cell r="H6762">
            <v>0</v>
          </cell>
        </row>
        <row r="6763">
          <cell r="H6763">
            <v>0</v>
          </cell>
        </row>
        <row r="6764">
          <cell r="H6764">
            <v>0</v>
          </cell>
        </row>
        <row r="6765">
          <cell r="H6765">
            <v>0</v>
          </cell>
        </row>
        <row r="6766">
          <cell r="H6766">
            <v>0</v>
          </cell>
        </row>
        <row r="6767">
          <cell r="H6767">
            <v>0</v>
          </cell>
        </row>
        <row r="6768">
          <cell r="H6768">
            <v>0</v>
          </cell>
        </row>
        <row r="6769">
          <cell r="H6769">
            <v>0</v>
          </cell>
        </row>
        <row r="6770">
          <cell r="H6770">
            <v>0</v>
          </cell>
        </row>
        <row r="6771">
          <cell r="H6771">
            <v>0</v>
          </cell>
        </row>
        <row r="6772">
          <cell r="H6772">
            <v>0</v>
          </cell>
        </row>
        <row r="6773">
          <cell r="H6773">
            <v>0</v>
          </cell>
        </row>
        <row r="6774">
          <cell r="H6774">
            <v>0</v>
          </cell>
        </row>
        <row r="6775">
          <cell r="H6775">
            <v>0</v>
          </cell>
        </row>
        <row r="6776">
          <cell r="H6776">
            <v>0</v>
          </cell>
        </row>
        <row r="6777">
          <cell r="H6777">
            <v>0</v>
          </cell>
        </row>
        <row r="6778">
          <cell r="H6778">
            <v>0</v>
          </cell>
        </row>
        <row r="6779">
          <cell r="H6779">
            <v>0</v>
          </cell>
        </row>
        <row r="6780">
          <cell r="H6780">
            <v>0</v>
          </cell>
        </row>
        <row r="6781">
          <cell r="H6781">
            <v>0</v>
          </cell>
        </row>
        <row r="6782">
          <cell r="H6782">
            <v>0</v>
          </cell>
        </row>
        <row r="6783">
          <cell r="H6783">
            <v>0</v>
          </cell>
        </row>
        <row r="6784">
          <cell r="H6784">
            <v>0</v>
          </cell>
        </row>
        <row r="6785">
          <cell r="H6785">
            <v>0</v>
          </cell>
        </row>
        <row r="6786">
          <cell r="H6786">
            <v>0</v>
          </cell>
        </row>
        <row r="6787">
          <cell r="H6787">
            <v>0</v>
          </cell>
        </row>
        <row r="6788">
          <cell r="H6788">
            <v>0</v>
          </cell>
        </row>
        <row r="6789">
          <cell r="H6789">
            <v>0</v>
          </cell>
        </row>
        <row r="6790">
          <cell r="H6790">
            <v>0</v>
          </cell>
        </row>
        <row r="6791">
          <cell r="H6791">
            <v>0</v>
          </cell>
        </row>
        <row r="6792">
          <cell r="H6792">
            <v>0</v>
          </cell>
        </row>
        <row r="6793">
          <cell r="H6793">
            <v>0</v>
          </cell>
        </row>
        <row r="6794">
          <cell r="H6794">
            <v>0</v>
          </cell>
        </row>
        <row r="6795">
          <cell r="H6795">
            <v>0</v>
          </cell>
        </row>
        <row r="6796">
          <cell r="H6796">
            <v>0</v>
          </cell>
        </row>
        <row r="6797">
          <cell r="H6797">
            <v>0</v>
          </cell>
        </row>
        <row r="6798">
          <cell r="H6798">
            <v>0</v>
          </cell>
        </row>
        <row r="6799">
          <cell r="H6799">
            <v>0</v>
          </cell>
        </row>
        <row r="6800">
          <cell r="H6800">
            <v>0</v>
          </cell>
        </row>
        <row r="6801">
          <cell r="H6801">
            <v>0</v>
          </cell>
        </row>
        <row r="6802">
          <cell r="H6802">
            <v>0</v>
          </cell>
        </row>
        <row r="6803">
          <cell r="H6803">
            <v>0</v>
          </cell>
        </row>
        <row r="6804">
          <cell r="H6804">
            <v>0</v>
          </cell>
        </row>
        <row r="6805">
          <cell r="H6805">
            <v>0</v>
          </cell>
        </row>
        <row r="6806">
          <cell r="H6806">
            <v>0</v>
          </cell>
        </row>
        <row r="6807">
          <cell r="H6807">
            <v>0</v>
          </cell>
        </row>
        <row r="6808">
          <cell r="H6808">
            <v>0</v>
          </cell>
        </row>
        <row r="6809">
          <cell r="H6809">
            <v>0</v>
          </cell>
        </row>
        <row r="6810">
          <cell r="H6810">
            <v>0</v>
          </cell>
        </row>
        <row r="6811">
          <cell r="H6811">
            <v>0</v>
          </cell>
        </row>
        <row r="6812">
          <cell r="H6812">
            <v>0</v>
          </cell>
        </row>
        <row r="6813">
          <cell r="H6813">
            <v>0</v>
          </cell>
        </row>
        <row r="6814">
          <cell r="H6814">
            <v>0</v>
          </cell>
        </row>
        <row r="6815">
          <cell r="H6815">
            <v>0</v>
          </cell>
        </row>
        <row r="6816">
          <cell r="H6816">
            <v>0</v>
          </cell>
        </row>
        <row r="6817">
          <cell r="H6817">
            <v>0</v>
          </cell>
        </row>
        <row r="6818">
          <cell r="H6818">
            <v>0</v>
          </cell>
        </row>
        <row r="6819">
          <cell r="H6819">
            <v>0</v>
          </cell>
        </row>
        <row r="6820">
          <cell r="H6820">
            <v>0</v>
          </cell>
        </row>
        <row r="6821">
          <cell r="H6821">
            <v>0</v>
          </cell>
        </row>
        <row r="6822">
          <cell r="H6822">
            <v>0</v>
          </cell>
        </row>
        <row r="6823">
          <cell r="H6823">
            <v>0</v>
          </cell>
        </row>
        <row r="6824">
          <cell r="H6824">
            <v>0</v>
          </cell>
        </row>
        <row r="6825">
          <cell r="H6825">
            <v>0</v>
          </cell>
        </row>
        <row r="6826">
          <cell r="H6826">
            <v>0</v>
          </cell>
        </row>
        <row r="6827">
          <cell r="H6827">
            <v>0</v>
          </cell>
        </row>
        <row r="6828">
          <cell r="H6828">
            <v>0</v>
          </cell>
        </row>
        <row r="6829">
          <cell r="H6829">
            <v>0</v>
          </cell>
        </row>
        <row r="6830">
          <cell r="H6830">
            <v>0</v>
          </cell>
        </row>
        <row r="6831">
          <cell r="H6831">
            <v>0</v>
          </cell>
        </row>
        <row r="6832">
          <cell r="H6832">
            <v>0</v>
          </cell>
        </row>
        <row r="6833">
          <cell r="H6833">
            <v>0</v>
          </cell>
        </row>
        <row r="6834">
          <cell r="H6834">
            <v>0</v>
          </cell>
        </row>
        <row r="6835">
          <cell r="H6835">
            <v>0</v>
          </cell>
        </row>
        <row r="6836">
          <cell r="H6836">
            <v>0</v>
          </cell>
        </row>
        <row r="6837">
          <cell r="H6837">
            <v>0</v>
          </cell>
        </row>
        <row r="6838">
          <cell r="H6838">
            <v>0</v>
          </cell>
        </row>
        <row r="6839">
          <cell r="H6839">
            <v>0</v>
          </cell>
        </row>
        <row r="6840">
          <cell r="H6840">
            <v>0</v>
          </cell>
        </row>
        <row r="6841">
          <cell r="H6841">
            <v>0</v>
          </cell>
        </row>
        <row r="6842">
          <cell r="H6842">
            <v>0</v>
          </cell>
        </row>
        <row r="6843">
          <cell r="H6843">
            <v>0</v>
          </cell>
        </row>
        <row r="6844">
          <cell r="H6844">
            <v>0</v>
          </cell>
        </row>
        <row r="6845">
          <cell r="H6845">
            <v>0</v>
          </cell>
        </row>
        <row r="6846">
          <cell r="H6846">
            <v>0</v>
          </cell>
        </row>
        <row r="6847">
          <cell r="H6847">
            <v>0</v>
          </cell>
        </row>
        <row r="6848">
          <cell r="H6848">
            <v>0</v>
          </cell>
        </row>
        <row r="6849">
          <cell r="H6849">
            <v>0</v>
          </cell>
        </row>
        <row r="6850">
          <cell r="H6850">
            <v>0</v>
          </cell>
        </row>
        <row r="6851">
          <cell r="H6851">
            <v>0</v>
          </cell>
        </row>
        <row r="6852">
          <cell r="H6852">
            <v>0</v>
          </cell>
        </row>
        <row r="6853">
          <cell r="H6853">
            <v>0</v>
          </cell>
        </row>
        <row r="6854">
          <cell r="H6854">
            <v>0</v>
          </cell>
        </row>
        <row r="6855">
          <cell r="H6855">
            <v>0</v>
          </cell>
        </row>
        <row r="6856">
          <cell r="H6856">
            <v>0</v>
          </cell>
        </row>
        <row r="6857">
          <cell r="H6857">
            <v>0</v>
          </cell>
        </row>
        <row r="6858">
          <cell r="H6858">
            <v>0</v>
          </cell>
        </row>
        <row r="6859">
          <cell r="H6859">
            <v>0</v>
          </cell>
        </row>
        <row r="6860">
          <cell r="H6860">
            <v>0</v>
          </cell>
        </row>
        <row r="6861">
          <cell r="H6861">
            <v>0</v>
          </cell>
        </row>
        <row r="6862">
          <cell r="H6862">
            <v>0</v>
          </cell>
        </row>
        <row r="6863">
          <cell r="H6863">
            <v>0</v>
          </cell>
        </row>
        <row r="6864">
          <cell r="H6864">
            <v>0</v>
          </cell>
        </row>
        <row r="6865">
          <cell r="H6865">
            <v>0</v>
          </cell>
        </row>
        <row r="6866">
          <cell r="H6866">
            <v>0</v>
          </cell>
        </row>
        <row r="6867">
          <cell r="H6867">
            <v>0</v>
          </cell>
        </row>
        <row r="6868">
          <cell r="H6868">
            <v>0</v>
          </cell>
        </row>
        <row r="6869">
          <cell r="H6869">
            <v>0</v>
          </cell>
        </row>
        <row r="6870">
          <cell r="H6870">
            <v>0</v>
          </cell>
        </row>
        <row r="6871">
          <cell r="H6871">
            <v>0</v>
          </cell>
        </row>
        <row r="6872">
          <cell r="H6872">
            <v>0</v>
          </cell>
        </row>
        <row r="6873">
          <cell r="H6873">
            <v>0</v>
          </cell>
        </row>
        <row r="6874">
          <cell r="H6874">
            <v>0</v>
          </cell>
        </row>
        <row r="6875">
          <cell r="H6875">
            <v>0</v>
          </cell>
        </row>
        <row r="6876">
          <cell r="H6876">
            <v>0</v>
          </cell>
        </row>
        <row r="6877">
          <cell r="H6877">
            <v>0</v>
          </cell>
        </row>
        <row r="6878">
          <cell r="H6878">
            <v>0</v>
          </cell>
        </row>
        <row r="6879">
          <cell r="H6879">
            <v>0</v>
          </cell>
        </row>
        <row r="6880">
          <cell r="H6880">
            <v>0</v>
          </cell>
        </row>
        <row r="6881">
          <cell r="H6881">
            <v>0</v>
          </cell>
        </row>
        <row r="6882">
          <cell r="H6882">
            <v>0</v>
          </cell>
        </row>
        <row r="6883">
          <cell r="H6883">
            <v>0</v>
          </cell>
        </row>
        <row r="6884">
          <cell r="H6884">
            <v>0</v>
          </cell>
        </row>
        <row r="6885">
          <cell r="H6885">
            <v>0</v>
          </cell>
        </row>
        <row r="6886">
          <cell r="H6886">
            <v>0</v>
          </cell>
        </row>
        <row r="6887">
          <cell r="H6887">
            <v>0</v>
          </cell>
        </row>
        <row r="6888">
          <cell r="H6888">
            <v>0</v>
          </cell>
        </row>
        <row r="6889">
          <cell r="H6889">
            <v>0</v>
          </cell>
        </row>
        <row r="6890">
          <cell r="H6890">
            <v>0</v>
          </cell>
        </row>
        <row r="6891">
          <cell r="H6891">
            <v>0</v>
          </cell>
        </row>
        <row r="6892">
          <cell r="H6892">
            <v>0</v>
          </cell>
        </row>
        <row r="6893">
          <cell r="H6893">
            <v>0</v>
          </cell>
        </row>
        <row r="6894">
          <cell r="H6894">
            <v>0</v>
          </cell>
        </row>
        <row r="6895">
          <cell r="H6895">
            <v>0</v>
          </cell>
        </row>
        <row r="6896">
          <cell r="H6896">
            <v>0</v>
          </cell>
        </row>
        <row r="6897">
          <cell r="H6897">
            <v>0</v>
          </cell>
        </row>
        <row r="6898">
          <cell r="H6898">
            <v>0</v>
          </cell>
        </row>
        <row r="6899">
          <cell r="H6899">
            <v>0</v>
          </cell>
        </row>
        <row r="6900">
          <cell r="H6900">
            <v>0</v>
          </cell>
        </row>
        <row r="6901">
          <cell r="H6901">
            <v>0</v>
          </cell>
        </row>
        <row r="6902">
          <cell r="H6902">
            <v>0</v>
          </cell>
        </row>
        <row r="6903">
          <cell r="H6903">
            <v>0</v>
          </cell>
        </row>
        <row r="6904">
          <cell r="H6904">
            <v>0</v>
          </cell>
        </row>
        <row r="6905">
          <cell r="H6905">
            <v>0</v>
          </cell>
        </row>
        <row r="6906">
          <cell r="H6906">
            <v>0</v>
          </cell>
        </row>
        <row r="6907">
          <cell r="H6907">
            <v>0</v>
          </cell>
        </row>
        <row r="6908">
          <cell r="H6908">
            <v>0</v>
          </cell>
        </row>
        <row r="6909">
          <cell r="H6909">
            <v>0</v>
          </cell>
        </row>
        <row r="6910">
          <cell r="H6910">
            <v>0</v>
          </cell>
        </row>
        <row r="6911">
          <cell r="H6911">
            <v>0</v>
          </cell>
        </row>
        <row r="6912">
          <cell r="H6912">
            <v>0</v>
          </cell>
        </row>
        <row r="6913">
          <cell r="H6913">
            <v>0</v>
          </cell>
        </row>
        <row r="6914">
          <cell r="H6914">
            <v>0</v>
          </cell>
        </row>
        <row r="6915">
          <cell r="H6915">
            <v>0</v>
          </cell>
        </row>
        <row r="6916">
          <cell r="H6916">
            <v>0</v>
          </cell>
        </row>
        <row r="6917">
          <cell r="H6917">
            <v>0</v>
          </cell>
        </row>
        <row r="6918">
          <cell r="H6918">
            <v>0</v>
          </cell>
        </row>
        <row r="6919">
          <cell r="H6919">
            <v>0</v>
          </cell>
        </row>
        <row r="6920">
          <cell r="H6920">
            <v>0</v>
          </cell>
        </row>
        <row r="6921">
          <cell r="H6921">
            <v>0</v>
          </cell>
        </row>
        <row r="6922">
          <cell r="H6922">
            <v>0</v>
          </cell>
        </row>
        <row r="6923">
          <cell r="H6923">
            <v>0</v>
          </cell>
        </row>
        <row r="6924">
          <cell r="H6924">
            <v>0</v>
          </cell>
        </row>
        <row r="6925">
          <cell r="H6925">
            <v>0</v>
          </cell>
        </row>
        <row r="6926">
          <cell r="H6926">
            <v>0</v>
          </cell>
        </row>
        <row r="6927">
          <cell r="H6927">
            <v>0</v>
          </cell>
        </row>
        <row r="6928">
          <cell r="H6928">
            <v>0</v>
          </cell>
        </row>
        <row r="6929">
          <cell r="H6929">
            <v>0</v>
          </cell>
        </row>
        <row r="6930">
          <cell r="H6930">
            <v>0</v>
          </cell>
        </row>
        <row r="6931">
          <cell r="H6931">
            <v>0</v>
          </cell>
        </row>
        <row r="6932">
          <cell r="H6932">
            <v>0</v>
          </cell>
        </row>
        <row r="6933">
          <cell r="H6933">
            <v>0</v>
          </cell>
        </row>
        <row r="6934">
          <cell r="H6934">
            <v>0</v>
          </cell>
        </row>
        <row r="6935">
          <cell r="H6935">
            <v>0</v>
          </cell>
        </row>
        <row r="6936">
          <cell r="H6936">
            <v>0</v>
          </cell>
        </row>
        <row r="6937">
          <cell r="H6937">
            <v>0</v>
          </cell>
        </row>
        <row r="6938">
          <cell r="H6938">
            <v>0</v>
          </cell>
        </row>
        <row r="6939">
          <cell r="H6939">
            <v>0</v>
          </cell>
        </row>
        <row r="6940">
          <cell r="H6940">
            <v>0</v>
          </cell>
        </row>
        <row r="6941">
          <cell r="H6941">
            <v>0</v>
          </cell>
        </row>
        <row r="6942">
          <cell r="H6942">
            <v>0</v>
          </cell>
        </row>
        <row r="6943">
          <cell r="H6943">
            <v>0</v>
          </cell>
        </row>
        <row r="6944">
          <cell r="H6944">
            <v>0</v>
          </cell>
        </row>
        <row r="6945">
          <cell r="H6945">
            <v>0</v>
          </cell>
        </row>
        <row r="6946">
          <cell r="H6946">
            <v>0</v>
          </cell>
        </row>
        <row r="6947">
          <cell r="H6947">
            <v>0</v>
          </cell>
        </row>
        <row r="6948">
          <cell r="H6948">
            <v>0</v>
          </cell>
        </row>
        <row r="6949">
          <cell r="H6949">
            <v>0</v>
          </cell>
        </row>
        <row r="6950">
          <cell r="H6950">
            <v>0</v>
          </cell>
        </row>
        <row r="6951">
          <cell r="H6951">
            <v>0</v>
          </cell>
        </row>
        <row r="6952">
          <cell r="H6952">
            <v>0</v>
          </cell>
        </row>
        <row r="6953">
          <cell r="H6953">
            <v>0</v>
          </cell>
        </row>
        <row r="6954">
          <cell r="H6954">
            <v>0</v>
          </cell>
        </row>
        <row r="6955">
          <cell r="H6955">
            <v>0</v>
          </cell>
        </row>
        <row r="6956">
          <cell r="H6956">
            <v>0</v>
          </cell>
        </row>
        <row r="6957">
          <cell r="H6957">
            <v>0</v>
          </cell>
        </row>
        <row r="6958">
          <cell r="H6958">
            <v>0</v>
          </cell>
        </row>
        <row r="6959">
          <cell r="H6959">
            <v>0</v>
          </cell>
        </row>
        <row r="6960">
          <cell r="H6960">
            <v>0</v>
          </cell>
        </row>
        <row r="6961">
          <cell r="H6961">
            <v>0</v>
          </cell>
        </row>
        <row r="6962">
          <cell r="H6962">
            <v>0</v>
          </cell>
        </row>
        <row r="6963">
          <cell r="H6963">
            <v>0</v>
          </cell>
        </row>
        <row r="6964">
          <cell r="H6964">
            <v>0</v>
          </cell>
        </row>
        <row r="6965">
          <cell r="H6965">
            <v>0</v>
          </cell>
        </row>
        <row r="6966">
          <cell r="H6966">
            <v>0</v>
          </cell>
        </row>
        <row r="6967">
          <cell r="H6967">
            <v>0</v>
          </cell>
        </row>
        <row r="6968">
          <cell r="H6968">
            <v>0</v>
          </cell>
        </row>
        <row r="6969">
          <cell r="H6969">
            <v>0</v>
          </cell>
        </row>
        <row r="6970">
          <cell r="H6970">
            <v>0</v>
          </cell>
        </row>
        <row r="6971">
          <cell r="H6971">
            <v>0</v>
          </cell>
        </row>
        <row r="6972">
          <cell r="H6972">
            <v>0</v>
          </cell>
        </row>
        <row r="6973">
          <cell r="H6973">
            <v>0</v>
          </cell>
        </row>
        <row r="6974">
          <cell r="H6974">
            <v>0</v>
          </cell>
        </row>
        <row r="6975">
          <cell r="H6975">
            <v>0</v>
          </cell>
        </row>
        <row r="6976">
          <cell r="H6976">
            <v>0</v>
          </cell>
        </row>
        <row r="6977">
          <cell r="H6977">
            <v>0</v>
          </cell>
        </row>
        <row r="6978">
          <cell r="H6978">
            <v>0</v>
          </cell>
        </row>
        <row r="6979">
          <cell r="H6979">
            <v>0</v>
          </cell>
        </row>
        <row r="6980">
          <cell r="H6980">
            <v>0</v>
          </cell>
        </row>
        <row r="6981">
          <cell r="H6981">
            <v>0</v>
          </cell>
        </row>
        <row r="6982">
          <cell r="H6982">
            <v>0</v>
          </cell>
        </row>
        <row r="6983">
          <cell r="H6983">
            <v>0</v>
          </cell>
        </row>
        <row r="6984">
          <cell r="H6984">
            <v>0</v>
          </cell>
        </row>
        <row r="6985">
          <cell r="H6985">
            <v>0</v>
          </cell>
        </row>
        <row r="6986">
          <cell r="H6986">
            <v>0</v>
          </cell>
        </row>
        <row r="6987">
          <cell r="H6987">
            <v>0</v>
          </cell>
        </row>
        <row r="6988">
          <cell r="H6988">
            <v>0</v>
          </cell>
        </row>
        <row r="6989">
          <cell r="H6989">
            <v>0</v>
          </cell>
        </row>
        <row r="6990">
          <cell r="H6990">
            <v>0</v>
          </cell>
        </row>
        <row r="6991">
          <cell r="H6991">
            <v>0</v>
          </cell>
        </row>
        <row r="6992">
          <cell r="H6992">
            <v>0</v>
          </cell>
        </row>
        <row r="6993">
          <cell r="H6993">
            <v>0</v>
          </cell>
        </row>
        <row r="6994">
          <cell r="H6994">
            <v>0</v>
          </cell>
        </row>
        <row r="6995">
          <cell r="H6995">
            <v>0</v>
          </cell>
        </row>
        <row r="6996">
          <cell r="H6996">
            <v>0</v>
          </cell>
        </row>
        <row r="6997">
          <cell r="H6997">
            <v>0</v>
          </cell>
        </row>
        <row r="6998">
          <cell r="H6998">
            <v>0</v>
          </cell>
        </row>
        <row r="6999">
          <cell r="H6999">
            <v>0</v>
          </cell>
        </row>
        <row r="7000">
          <cell r="H7000">
            <v>0</v>
          </cell>
        </row>
        <row r="7001">
          <cell r="H7001">
            <v>0</v>
          </cell>
        </row>
        <row r="7002">
          <cell r="H7002">
            <v>0</v>
          </cell>
        </row>
        <row r="7003">
          <cell r="H7003">
            <v>0</v>
          </cell>
        </row>
        <row r="7004">
          <cell r="H7004">
            <v>0</v>
          </cell>
        </row>
        <row r="7005">
          <cell r="H7005">
            <v>0</v>
          </cell>
        </row>
        <row r="7006">
          <cell r="H7006">
            <v>0</v>
          </cell>
        </row>
        <row r="7007">
          <cell r="H7007">
            <v>0</v>
          </cell>
        </row>
        <row r="7008">
          <cell r="H7008">
            <v>0</v>
          </cell>
        </row>
        <row r="7009">
          <cell r="H7009">
            <v>0</v>
          </cell>
        </row>
        <row r="7010">
          <cell r="H7010">
            <v>0</v>
          </cell>
        </row>
        <row r="7011">
          <cell r="H7011">
            <v>0</v>
          </cell>
        </row>
        <row r="7012">
          <cell r="H7012">
            <v>0</v>
          </cell>
        </row>
        <row r="7013">
          <cell r="H7013">
            <v>0</v>
          </cell>
        </row>
        <row r="7014">
          <cell r="H7014">
            <v>0</v>
          </cell>
        </row>
        <row r="7015">
          <cell r="H7015">
            <v>0</v>
          </cell>
        </row>
        <row r="7016">
          <cell r="H7016">
            <v>0</v>
          </cell>
        </row>
        <row r="7017">
          <cell r="H7017">
            <v>0</v>
          </cell>
        </row>
        <row r="7018">
          <cell r="H7018">
            <v>0</v>
          </cell>
        </row>
        <row r="7019">
          <cell r="H7019">
            <v>0</v>
          </cell>
        </row>
        <row r="7020">
          <cell r="H7020">
            <v>0</v>
          </cell>
        </row>
        <row r="7021">
          <cell r="H7021">
            <v>0</v>
          </cell>
        </row>
        <row r="7022">
          <cell r="H7022">
            <v>0</v>
          </cell>
        </row>
        <row r="7023">
          <cell r="H7023">
            <v>0</v>
          </cell>
        </row>
        <row r="7024">
          <cell r="H7024">
            <v>0</v>
          </cell>
        </row>
        <row r="7025">
          <cell r="H7025">
            <v>0</v>
          </cell>
        </row>
        <row r="7026">
          <cell r="H7026">
            <v>0</v>
          </cell>
        </row>
        <row r="7027">
          <cell r="H7027">
            <v>0</v>
          </cell>
        </row>
        <row r="7028">
          <cell r="H7028">
            <v>0</v>
          </cell>
        </row>
        <row r="7029">
          <cell r="H7029">
            <v>0</v>
          </cell>
        </row>
        <row r="7030">
          <cell r="H7030">
            <v>0</v>
          </cell>
        </row>
        <row r="7031">
          <cell r="H7031">
            <v>0</v>
          </cell>
        </row>
        <row r="7032">
          <cell r="H7032">
            <v>0</v>
          </cell>
        </row>
        <row r="7033">
          <cell r="H7033">
            <v>0</v>
          </cell>
        </row>
        <row r="7034">
          <cell r="H7034">
            <v>0</v>
          </cell>
        </row>
        <row r="7035">
          <cell r="H7035">
            <v>0</v>
          </cell>
        </row>
        <row r="7036">
          <cell r="H7036">
            <v>0</v>
          </cell>
        </row>
        <row r="7037">
          <cell r="H7037">
            <v>0</v>
          </cell>
        </row>
        <row r="7038">
          <cell r="H7038">
            <v>0</v>
          </cell>
        </row>
        <row r="7039">
          <cell r="H7039">
            <v>0</v>
          </cell>
        </row>
        <row r="7040">
          <cell r="H7040">
            <v>0</v>
          </cell>
        </row>
        <row r="7041">
          <cell r="H7041">
            <v>0</v>
          </cell>
        </row>
        <row r="7042">
          <cell r="H7042">
            <v>0</v>
          </cell>
        </row>
        <row r="7043">
          <cell r="H7043">
            <v>0</v>
          </cell>
        </row>
        <row r="7044">
          <cell r="H7044">
            <v>0</v>
          </cell>
        </row>
        <row r="7045">
          <cell r="H7045">
            <v>0</v>
          </cell>
        </row>
        <row r="7046">
          <cell r="H7046">
            <v>0</v>
          </cell>
        </row>
        <row r="7047">
          <cell r="H7047">
            <v>0</v>
          </cell>
        </row>
        <row r="7048">
          <cell r="H7048">
            <v>0</v>
          </cell>
        </row>
        <row r="7049">
          <cell r="H7049">
            <v>0</v>
          </cell>
        </row>
        <row r="7050">
          <cell r="H7050">
            <v>0</v>
          </cell>
        </row>
        <row r="7051">
          <cell r="H7051">
            <v>0</v>
          </cell>
        </row>
        <row r="7052">
          <cell r="H7052">
            <v>0</v>
          </cell>
        </row>
        <row r="7053">
          <cell r="H7053">
            <v>0</v>
          </cell>
        </row>
        <row r="7054">
          <cell r="H7054">
            <v>0</v>
          </cell>
        </row>
        <row r="7055">
          <cell r="H7055">
            <v>0</v>
          </cell>
        </row>
        <row r="7056">
          <cell r="H7056">
            <v>0</v>
          </cell>
        </row>
        <row r="7057">
          <cell r="H7057">
            <v>0</v>
          </cell>
        </row>
        <row r="7058">
          <cell r="H7058">
            <v>0</v>
          </cell>
        </row>
        <row r="7059">
          <cell r="H7059">
            <v>0</v>
          </cell>
        </row>
        <row r="7060">
          <cell r="H7060">
            <v>0</v>
          </cell>
        </row>
        <row r="7061">
          <cell r="H7061">
            <v>0</v>
          </cell>
        </row>
        <row r="7062">
          <cell r="H7062">
            <v>0</v>
          </cell>
        </row>
        <row r="7063">
          <cell r="H7063">
            <v>0</v>
          </cell>
        </row>
        <row r="7064">
          <cell r="H7064">
            <v>0</v>
          </cell>
        </row>
        <row r="7065">
          <cell r="H7065">
            <v>0</v>
          </cell>
        </row>
        <row r="7066">
          <cell r="H7066">
            <v>0</v>
          </cell>
        </row>
        <row r="7067">
          <cell r="H7067">
            <v>0</v>
          </cell>
        </row>
        <row r="7068">
          <cell r="H7068">
            <v>0</v>
          </cell>
        </row>
        <row r="7069">
          <cell r="H7069">
            <v>0</v>
          </cell>
        </row>
        <row r="7070">
          <cell r="H7070">
            <v>0</v>
          </cell>
        </row>
        <row r="7071">
          <cell r="H7071">
            <v>0</v>
          </cell>
        </row>
        <row r="7072">
          <cell r="H7072">
            <v>0</v>
          </cell>
        </row>
        <row r="7073">
          <cell r="H7073">
            <v>0</v>
          </cell>
        </row>
        <row r="7074">
          <cell r="H7074">
            <v>0</v>
          </cell>
        </row>
        <row r="7075">
          <cell r="H7075">
            <v>0</v>
          </cell>
        </row>
        <row r="7076">
          <cell r="H7076">
            <v>0</v>
          </cell>
        </row>
        <row r="7077">
          <cell r="H7077">
            <v>0</v>
          </cell>
        </row>
        <row r="7078">
          <cell r="H7078">
            <v>0</v>
          </cell>
        </row>
        <row r="7079">
          <cell r="H7079">
            <v>0</v>
          </cell>
        </row>
        <row r="7080">
          <cell r="H7080">
            <v>0</v>
          </cell>
        </row>
        <row r="7081">
          <cell r="H7081">
            <v>0</v>
          </cell>
        </row>
        <row r="7082">
          <cell r="H7082">
            <v>0</v>
          </cell>
        </row>
        <row r="7083">
          <cell r="H7083">
            <v>0</v>
          </cell>
        </row>
        <row r="7084">
          <cell r="H7084">
            <v>0</v>
          </cell>
        </row>
        <row r="7085">
          <cell r="H7085">
            <v>0</v>
          </cell>
        </row>
        <row r="7086">
          <cell r="H7086">
            <v>0</v>
          </cell>
        </row>
        <row r="7087">
          <cell r="H7087">
            <v>0</v>
          </cell>
        </row>
        <row r="7088">
          <cell r="H7088">
            <v>0</v>
          </cell>
        </row>
        <row r="7089">
          <cell r="H7089">
            <v>0</v>
          </cell>
        </row>
        <row r="7090">
          <cell r="H7090">
            <v>0</v>
          </cell>
        </row>
        <row r="7091">
          <cell r="H7091">
            <v>0</v>
          </cell>
        </row>
        <row r="7092">
          <cell r="H7092">
            <v>0</v>
          </cell>
        </row>
        <row r="7093">
          <cell r="H7093">
            <v>0</v>
          </cell>
        </row>
        <row r="7094">
          <cell r="H7094">
            <v>0</v>
          </cell>
        </row>
        <row r="7095">
          <cell r="H7095">
            <v>0</v>
          </cell>
        </row>
        <row r="7096">
          <cell r="H7096">
            <v>0</v>
          </cell>
        </row>
        <row r="7097">
          <cell r="H7097">
            <v>0</v>
          </cell>
        </row>
        <row r="7098">
          <cell r="H7098">
            <v>0</v>
          </cell>
        </row>
        <row r="7099">
          <cell r="H7099">
            <v>0</v>
          </cell>
        </row>
        <row r="7100">
          <cell r="H7100">
            <v>0</v>
          </cell>
        </row>
        <row r="7101">
          <cell r="H7101">
            <v>0</v>
          </cell>
        </row>
        <row r="7102">
          <cell r="H7102">
            <v>0</v>
          </cell>
        </row>
        <row r="7103">
          <cell r="H7103">
            <v>0</v>
          </cell>
        </row>
        <row r="7104">
          <cell r="H7104">
            <v>0</v>
          </cell>
        </row>
        <row r="7105">
          <cell r="H7105">
            <v>0</v>
          </cell>
        </row>
        <row r="7106">
          <cell r="H7106">
            <v>0</v>
          </cell>
        </row>
        <row r="7107">
          <cell r="H7107">
            <v>0</v>
          </cell>
        </row>
        <row r="7108">
          <cell r="H7108">
            <v>0</v>
          </cell>
        </row>
        <row r="7109">
          <cell r="H7109">
            <v>0</v>
          </cell>
        </row>
        <row r="7110">
          <cell r="H7110">
            <v>0</v>
          </cell>
        </row>
        <row r="7111">
          <cell r="H7111">
            <v>0</v>
          </cell>
        </row>
        <row r="7112">
          <cell r="H7112">
            <v>0</v>
          </cell>
        </row>
        <row r="7113">
          <cell r="H7113">
            <v>0</v>
          </cell>
        </row>
        <row r="7114">
          <cell r="H7114">
            <v>0</v>
          </cell>
        </row>
        <row r="7115">
          <cell r="H7115">
            <v>0</v>
          </cell>
        </row>
        <row r="7116">
          <cell r="H7116">
            <v>0</v>
          </cell>
        </row>
        <row r="7117">
          <cell r="H7117">
            <v>0</v>
          </cell>
        </row>
        <row r="7118">
          <cell r="H7118">
            <v>0</v>
          </cell>
        </row>
        <row r="7119">
          <cell r="H7119">
            <v>0</v>
          </cell>
        </row>
        <row r="7120">
          <cell r="H7120">
            <v>0</v>
          </cell>
        </row>
        <row r="7121">
          <cell r="H7121">
            <v>0</v>
          </cell>
        </row>
        <row r="7122">
          <cell r="H7122">
            <v>0</v>
          </cell>
        </row>
        <row r="7123">
          <cell r="H7123">
            <v>0</v>
          </cell>
        </row>
        <row r="7124">
          <cell r="H7124">
            <v>0</v>
          </cell>
        </row>
        <row r="7125">
          <cell r="H7125">
            <v>0</v>
          </cell>
        </row>
        <row r="7126">
          <cell r="H7126">
            <v>0</v>
          </cell>
        </row>
        <row r="7127">
          <cell r="H7127">
            <v>0</v>
          </cell>
        </row>
        <row r="7128">
          <cell r="H7128">
            <v>0</v>
          </cell>
        </row>
        <row r="7129">
          <cell r="H7129">
            <v>0</v>
          </cell>
        </row>
        <row r="7130">
          <cell r="H7130">
            <v>0</v>
          </cell>
        </row>
        <row r="7131">
          <cell r="H7131">
            <v>0</v>
          </cell>
        </row>
        <row r="7132">
          <cell r="H7132">
            <v>0</v>
          </cell>
        </row>
        <row r="7133">
          <cell r="H7133">
            <v>0</v>
          </cell>
        </row>
        <row r="7134">
          <cell r="H7134">
            <v>0</v>
          </cell>
        </row>
        <row r="7135">
          <cell r="H7135">
            <v>0</v>
          </cell>
        </row>
        <row r="7136">
          <cell r="H7136">
            <v>0</v>
          </cell>
        </row>
        <row r="7137">
          <cell r="H7137">
            <v>0</v>
          </cell>
        </row>
        <row r="7138">
          <cell r="H7138">
            <v>0</v>
          </cell>
        </row>
        <row r="7139">
          <cell r="H7139">
            <v>0</v>
          </cell>
        </row>
        <row r="7140">
          <cell r="H7140">
            <v>0</v>
          </cell>
        </row>
        <row r="7141">
          <cell r="H7141">
            <v>0</v>
          </cell>
        </row>
        <row r="7142">
          <cell r="H7142">
            <v>0</v>
          </cell>
        </row>
        <row r="7143">
          <cell r="H7143">
            <v>0</v>
          </cell>
        </row>
        <row r="7144">
          <cell r="H7144">
            <v>0</v>
          </cell>
        </row>
        <row r="7145">
          <cell r="H7145">
            <v>0</v>
          </cell>
        </row>
        <row r="7146">
          <cell r="H7146">
            <v>0</v>
          </cell>
        </row>
        <row r="7147">
          <cell r="H7147">
            <v>0</v>
          </cell>
        </row>
        <row r="7148">
          <cell r="H7148">
            <v>0</v>
          </cell>
        </row>
        <row r="7149">
          <cell r="H7149">
            <v>0</v>
          </cell>
        </row>
        <row r="7150">
          <cell r="H7150">
            <v>0</v>
          </cell>
        </row>
        <row r="7151">
          <cell r="H7151">
            <v>0</v>
          </cell>
        </row>
        <row r="7152">
          <cell r="H7152">
            <v>0</v>
          </cell>
        </row>
        <row r="7153">
          <cell r="H7153">
            <v>0</v>
          </cell>
        </row>
        <row r="7154">
          <cell r="H7154">
            <v>0</v>
          </cell>
        </row>
        <row r="7155">
          <cell r="H7155">
            <v>0</v>
          </cell>
        </row>
        <row r="7156">
          <cell r="H7156">
            <v>0</v>
          </cell>
        </row>
        <row r="7157">
          <cell r="H7157">
            <v>0</v>
          </cell>
        </row>
        <row r="7158">
          <cell r="H7158">
            <v>0</v>
          </cell>
        </row>
        <row r="7159">
          <cell r="H7159">
            <v>0</v>
          </cell>
        </row>
        <row r="7160">
          <cell r="H7160">
            <v>0</v>
          </cell>
        </row>
        <row r="7161">
          <cell r="H7161">
            <v>0</v>
          </cell>
        </row>
        <row r="7162">
          <cell r="H7162">
            <v>0</v>
          </cell>
        </row>
        <row r="7163">
          <cell r="H7163">
            <v>0</v>
          </cell>
        </row>
        <row r="7164">
          <cell r="H7164">
            <v>0</v>
          </cell>
        </row>
        <row r="7165">
          <cell r="H7165">
            <v>0</v>
          </cell>
        </row>
        <row r="7166">
          <cell r="H7166">
            <v>0</v>
          </cell>
        </row>
        <row r="7167">
          <cell r="H7167">
            <v>0</v>
          </cell>
        </row>
        <row r="7168">
          <cell r="H7168">
            <v>0</v>
          </cell>
        </row>
        <row r="7169">
          <cell r="H7169">
            <v>0</v>
          </cell>
        </row>
        <row r="7170">
          <cell r="H7170">
            <v>0</v>
          </cell>
        </row>
        <row r="7171">
          <cell r="H7171">
            <v>0</v>
          </cell>
        </row>
        <row r="7172">
          <cell r="H7172">
            <v>0</v>
          </cell>
        </row>
        <row r="7173">
          <cell r="H7173">
            <v>0</v>
          </cell>
        </row>
        <row r="7174">
          <cell r="H7174">
            <v>0</v>
          </cell>
        </row>
        <row r="7175">
          <cell r="H7175">
            <v>0</v>
          </cell>
        </row>
        <row r="7176">
          <cell r="H7176">
            <v>0</v>
          </cell>
        </row>
        <row r="7177">
          <cell r="H7177">
            <v>0</v>
          </cell>
        </row>
        <row r="7178">
          <cell r="H7178">
            <v>0</v>
          </cell>
        </row>
        <row r="7179">
          <cell r="H7179">
            <v>0</v>
          </cell>
        </row>
        <row r="7180">
          <cell r="H7180">
            <v>0</v>
          </cell>
        </row>
        <row r="7181">
          <cell r="H7181">
            <v>0</v>
          </cell>
        </row>
        <row r="7182">
          <cell r="H7182">
            <v>0</v>
          </cell>
        </row>
        <row r="7183">
          <cell r="H7183">
            <v>0</v>
          </cell>
        </row>
        <row r="7184">
          <cell r="H7184">
            <v>0</v>
          </cell>
        </row>
        <row r="7185">
          <cell r="H7185">
            <v>0</v>
          </cell>
        </row>
        <row r="7186">
          <cell r="H7186">
            <v>0</v>
          </cell>
        </row>
        <row r="7187">
          <cell r="H7187">
            <v>0</v>
          </cell>
        </row>
        <row r="7188">
          <cell r="H7188">
            <v>0</v>
          </cell>
        </row>
        <row r="7189">
          <cell r="H7189">
            <v>0</v>
          </cell>
        </row>
        <row r="7190">
          <cell r="H7190">
            <v>0</v>
          </cell>
        </row>
        <row r="7191">
          <cell r="H7191">
            <v>0</v>
          </cell>
        </row>
        <row r="7192">
          <cell r="H7192">
            <v>0</v>
          </cell>
        </row>
        <row r="7193">
          <cell r="H7193">
            <v>0</v>
          </cell>
        </row>
        <row r="7194">
          <cell r="H7194">
            <v>0</v>
          </cell>
        </row>
        <row r="7195">
          <cell r="H7195">
            <v>0</v>
          </cell>
        </row>
        <row r="7196">
          <cell r="H7196">
            <v>0</v>
          </cell>
        </row>
        <row r="7197">
          <cell r="H7197">
            <v>0</v>
          </cell>
        </row>
        <row r="7198">
          <cell r="H7198">
            <v>0</v>
          </cell>
        </row>
        <row r="7199">
          <cell r="H7199">
            <v>0</v>
          </cell>
        </row>
        <row r="7200">
          <cell r="H7200">
            <v>0</v>
          </cell>
        </row>
        <row r="7201">
          <cell r="H7201">
            <v>0</v>
          </cell>
        </row>
        <row r="7202">
          <cell r="H7202">
            <v>0</v>
          </cell>
        </row>
        <row r="7203">
          <cell r="H7203">
            <v>0</v>
          </cell>
        </row>
        <row r="7204">
          <cell r="H7204">
            <v>0</v>
          </cell>
        </row>
        <row r="7205">
          <cell r="H7205">
            <v>0</v>
          </cell>
        </row>
        <row r="7206">
          <cell r="H7206">
            <v>0</v>
          </cell>
        </row>
        <row r="7207">
          <cell r="H7207">
            <v>0</v>
          </cell>
        </row>
        <row r="7208">
          <cell r="H7208">
            <v>0</v>
          </cell>
        </row>
        <row r="7209">
          <cell r="H7209">
            <v>0</v>
          </cell>
        </row>
        <row r="7210">
          <cell r="H7210">
            <v>0</v>
          </cell>
        </row>
        <row r="7211">
          <cell r="H7211">
            <v>0</v>
          </cell>
        </row>
        <row r="7212">
          <cell r="H7212">
            <v>0</v>
          </cell>
        </row>
        <row r="7213">
          <cell r="H7213">
            <v>0</v>
          </cell>
        </row>
        <row r="7214">
          <cell r="H7214">
            <v>0</v>
          </cell>
        </row>
        <row r="7215">
          <cell r="H7215">
            <v>0</v>
          </cell>
        </row>
        <row r="7216">
          <cell r="H7216">
            <v>0</v>
          </cell>
        </row>
        <row r="7217">
          <cell r="H7217">
            <v>0</v>
          </cell>
        </row>
        <row r="7218">
          <cell r="H7218">
            <v>0</v>
          </cell>
        </row>
        <row r="7219">
          <cell r="H7219">
            <v>0</v>
          </cell>
        </row>
        <row r="7220">
          <cell r="H7220">
            <v>0</v>
          </cell>
        </row>
        <row r="7221">
          <cell r="H7221">
            <v>0</v>
          </cell>
        </row>
        <row r="7222">
          <cell r="H7222">
            <v>0</v>
          </cell>
        </row>
        <row r="7223">
          <cell r="H7223">
            <v>0</v>
          </cell>
        </row>
        <row r="7224">
          <cell r="H7224">
            <v>0</v>
          </cell>
        </row>
        <row r="7225">
          <cell r="H7225">
            <v>0</v>
          </cell>
        </row>
        <row r="7226">
          <cell r="H7226">
            <v>0</v>
          </cell>
        </row>
        <row r="7227">
          <cell r="H7227">
            <v>0</v>
          </cell>
        </row>
        <row r="7228">
          <cell r="H7228">
            <v>0</v>
          </cell>
        </row>
        <row r="7229">
          <cell r="H7229">
            <v>0</v>
          </cell>
        </row>
        <row r="7230">
          <cell r="H7230">
            <v>0</v>
          </cell>
        </row>
        <row r="7231">
          <cell r="H7231">
            <v>0</v>
          </cell>
        </row>
        <row r="7232">
          <cell r="H7232">
            <v>0</v>
          </cell>
        </row>
        <row r="7233">
          <cell r="H7233">
            <v>0</v>
          </cell>
        </row>
        <row r="7234">
          <cell r="H7234">
            <v>0</v>
          </cell>
        </row>
        <row r="7235">
          <cell r="H7235">
            <v>0</v>
          </cell>
        </row>
        <row r="7236">
          <cell r="H7236">
            <v>0</v>
          </cell>
        </row>
        <row r="7237">
          <cell r="H7237">
            <v>0</v>
          </cell>
        </row>
        <row r="7238">
          <cell r="H7238">
            <v>0</v>
          </cell>
        </row>
        <row r="7239">
          <cell r="H7239">
            <v>0</v>
          </cell>
        </row>
        <row r="7240">
          <cell r="H7240">
            <v>0</v>
          </cell>
        </row>
        <row r="7241">
          <cell r="H7241">
            <v>0</v>
          </cell>
        </row>
        <row r="7242">
          <cell r="H7242">
            <v>0</v>
          </cell>
        </row>
        <row r="7243">
          <cell r="H7243">
            <v>0</v>
          </cell>
        </row>
        <row r="7244">
          <cell r="H7244">
            <v>0</v>
          </cell>
        </row>
        <row r="7245">
          <cell r="H7245">
            <v>0</v>
          </cell>
        </row>
        <row r="7246">
          <cell r="H7246">
            <v>0</v>
          </cell>
        </row>
        <row r="7247">
          <cell r="H7247">
            <v>0</v>
          </cell>
        </row>
        <row r="7248">
          <cell r="H7248">
            <v>0</v>
          </cell>
        </row>
        <row r="7249">
          <cell r="H7249">
            <v>0</v>
          </cell>
        </row>
        <row r="7250">
          <cell r="H7250">
            <v>0</v>
          </cell>
        </row>
        <row r="7251">
          <cell r="H7251">
            <v>0</v>
          </cell>
        </row>
        <row r="7252">
          <cell r="H7252">
            <v>0</v>
          </cell>
        </row>
        <row r="7253">
          <cell r="H7253">
            <v>0</v>
          </cell>
        </row>
        <row r="7254">
          <cell r="H7254">
            <v>0</v>
          </cell>
        </row>
        <row r="7255">
          <cell r="H7255">
            <v>0</v>
          </cell>
        </row>
        <row r="7256">
          <cell r="H7256">
            <v>0</v>
          </cell>
        </row>
        <row r="7257">
          <cell r="H7257">
            <v>0</v>
          </cell>
        </row>
        <row r="7258">
          <cell r="H7258">
            <v>0</v>
          </cell>
        </row>
        <row r="7259">
          <cell r="H7259">
            <v>0</v>
          </cell>
        </row>
        <row r="7260">
          <cell r="H7260">
            <v>0</v>
          </cell>
        </row>
        <row r="7261">
          <cell r="H7261">
            <v>0</v>
          </cell>
        </row>
        <row r="7262">
          <cell r="H7262">
            <v>0</v>
          </cell>
        </row>
        <row r="7263">
          <cell r="H7263">
            <v>0</v>
          </cell>
        </row>
        <row r="7264">
          <cell r="H7264">
            <v>0</v>
          </cell>
        </row>
        <row r="7265">
          <cell r="H7265">
            <v>0</v>
          </cell>
        </row>
        <row r="7266">
          <cell r="H7266">
            <v>0</v>
          </cell>
        </row>
        <row r="7267">
          <cell r="H7267">
            <v>0</v>
          </cell>
        </row>
        <row r="7268">
          <cell r="H7268">
            <v>0</v>
          </cell>
        </row>
        <row r="7269">
          <cell r="H7269">
            <v>0</v>
          </cell>
        </row>
        <row r="7270">
          <cell r="H7270">
            <v>0</v>
          </cell>
        </row>
        <row r="7271">
          <cell r="H7271">
            <v>0</v>
          </cell>
        </row>
        <row r="7272">
          <cell r="H7272">
            <v>0</v>
          </cell>
        </row>
        <row r="7273">
          <cell r="H7273">
            <v>0</v>
          </cell>
        </row>
        <row r="7274">
          <cell r="H7274">
            <v>0</v>
          </cell>
        </row>
        <row r="7275">
          <cell r="H7275">
            <v>0</v>
          </cell>
        </row>
        <row r="7276">
          <cell r="H7276">
            <v>0</v>
          </cell>
        </row>
        <row r="7277">
          <cell r="H7277">
            <v>0</v>
          </cell>
        </row>
        <row r="7278">
          <cell r="H7278">
            <v>0</v>
          </cell>
        </row>
        <row r="7279">
          <cell r="H7279">
            <v>0</v>
          </cell>
        </row>
        <row r="7280">
          <cell r="H7280">
            <v>0</v>
          </cell>
        </row>
        <row r="7281">
          <cell r="H7281">
            <v>0</v>
          </cell>
        </row>
        <row r="7282">
          <cell r="H7282">
            <v>0</v>
          </cell>
        </row>
        <row r="7283">
          <cell r="H7283">
            <v>0</v>
          </cell>
        </row>
        <row r="7284">
          <cell r="H7284">
            <v>0</v>
          </cell>
        </row>
        <row r="7285">
          <cell r="H7285">
            <v>0</v>
          </cell>
        </row>
        <row r="7286">
          <cell r="H7286">
            <v>0</v>
          </cell>
        </row>
        <row r="7287">
          <cell r="H7287">
            <v>0</v>
          </cell>
        </row>
        <row r="7288">
          <cell r="H7288">
            <v>0</v>
          </cell>
        </row>
        <row r="7289">
          <cell r="H7289">
            <v>0</v>
          </cell>
        </row>
        <row r="7290">
          <cell r="H7290">
            <v>0</v>
          </cell>
        </row>
        <row r="7291">
          <cell r="H7291">
            <v>0</v>
          </cell>
        </row>
        <row r="7292">
          <cell r="H7292">
            <v>0</v>
          </cell>
        </row>
        <row r="7293">
          <cell r="H7293">
            <v>0</v>
          </cell>
        </row>
        <row r="7294">
          <cell r="H7294">
            <v>0</v>
          </cell>
        </row>
        <row r="7295">
          <cell r="H7295">
            <v>0</v>
          </cell>
        </row>
        <row r="7296">
          <cell r="H7296">
            <v>0</v>
          </cell>
        </row>
        <row r="7297">
          <cell r="H7297">
            <v>0</v>
          </cell>
        </row>
        <row r="7298">
          <cell r="H7298">
            <v>0</v>
          </cell>
        </row>
        <row r="7299">
          <cell r="H7299">
            <v>0</v>
          </cell>
        </row>
        <row r="7300">
          <cell r="H7300">
            <v>0</v>
          </cell>
        </row>
        <row r="7301">
          <cell r="H7301">
            <v>0</v>
          </cell>
        </row>
        <row r="7302">
          <cell r="H7302">
            <v>0</v>
          </cell>
        </row>
        <row r="7303">
          <cell r="H7303">
            <v>0</v>
          </cell>
        </row>
        <row r="7304">
          <cell r="H7304">
            <v>0</v>
          </cell>
        </row>
        <row r="7305">
          <cell r="H7305">
            <v>0</v>
          </cell>
        </row>
        <row r="7306">
          <cell r="H7306">
            <v>0</v>
          </cell>
        </row>
        <row r="7307">
          <cell r="H7307">
            <v>0</v>
          </cell>
        </row>
        <row r="7308">
          <cell r="H7308">
            <v>0</v>
          </cell>
        </row>
        <row r="7309">
          <cell r="H7309">
            <v>0</v>
          </cell>
        </row>
        <row r="7310">
          <cell r="H7310">
            <v>0</v>
          </cell>
        </row>
        <row r="7311">
          <cell r="H7311">
            <v>0</v>
          </cell>
        </row>
        <row r="7312">
          <cell r="H7312">
            <v>0</v>
          </cell>
        </row>
        <row r="7313">
          <cell r="H7313">
            <v>0</v>
          </cell>
        </row>
        <row r="7314">
          <cell r="H7314">
            <v>0</v>
          </cell>
        </row>
        <row r="7315">
          <cell r="H7315">
            <v>0</v>
          </cell>
        </row>
        <row r="7316">
          <cell r="H7316">
            <v>0</v>
          </cell>
        </row>
        <row r="7317">
          <cell r="H7317">
            <v>0</v>
          </cell>
        </row>
        <row r="7318">
          <cell r="H7318">
            <v>0</v>
          </cell>
        </row>
        <row r="7319">
          <cell r="H7319">
            <v>0</v>
          </cell>
        </row>
        <row r="7320">
          <cell r="H7320">
            <v>0</v>
          </cell>
        </row>
        <row r="7321">
          <cell r="H7321">
            <v>0</v>
          </cell>
        </row>
        <row r="7322">
          <cell r="H7322">
            <v>0</v>
          </cell>
        </row>
        <row r="7323">
          <cell r="H7323">
            <v>0</v>
          </cell>
        </row>
        <row r="7324">
          <cell r="H7324">
            <v>0</v>
          </cell>
        </row>
        <row r="7325">
          <cell r="H7325">
            <v>0</v>
          </cell>
        </row>
        <row r="7326">
          <cell r="H7326">
            <v>0</v>
          </cell>
        </row>
        <row r="7327">
          <cell r="H7327">
            <v>0</v>
          </cell>
        </row>
        <row r="7328">
          <cell r="H7328">
            <v>0</v>
          </cell>
        </row>
        <row r="7329">
          <cell r="H7329">
            <v>0</v>
          </cell>
        </row>
        <row r="7330">
          <cell r="H7330">
            <v>0</v>
          </cell>
        </row>
        <row r="7331">
          <cell r="H7331">
            <v>0</v>
          </cell>
        </row>
        <row r="7332">
          <cell r="H7332">
            <v>0</v>
          </cell>
        </row>
        <row r="7333">
          <cell r="H7333">
            <v>0</v>
          </cell>
        </row>
        <row r="7334">
          <cell r="H7334">
            <v>0</v>
          </cell>
        </row>
        <row r="7335">
          <cell r="H7335">
            <v>0</v>
          </cell>
        </row>
        <row r="7336">
          <cell r="H7336">
            <v>0</v>
          </cell>
        </row>
        <row r="7337">
          <cell r="H7337">
            <v>0</v>
          </cell>
        </row>
        <row r="7338">
          <cell r="H7338">
            <v>0</v>
          </cell>
        </row>
        <row r="7339">
          <cell r="H7339">
            <v>0</v>
          </cell>
        </row>
        <row r="7340">
          <cell r="H7340">
            <v>0</v>
          </cell>
        </row>
        <row r="7341">
          <cell r="H7341">
            <v>0</v>
          </cell>
        </row>
        <row r="7342">
          <cell r="H7342">
            <v>0</v>
          </cell>
        </row>
        <row r="7343">
          <cell r="H7343">
            <v>0</v>
          </cell>
        </row>
        <row r="7344">
          <cell r="H7344">
            <v>0</v>
          </cell>
        </row>
        <row r="7345">
          <cell r="H7345">
            <v>0</v>
          </cell>
        </row>
        <row r="7346">
          <cell r="H7346">
            <v>0</v>
          </cell>
        </row>
        <row r="7347">
          <cell r="H7347">
            <v>0</v>
          </cell>
        </row>
        <row r="7348">
          <cell r="H7348">
            <v>0</v>
          </cell>
        </row>
        <row r="7349">
          <cell r="H7349">
            <v>0</v>
          </cell>
        </row>
        <row r="7350">
          <cell r="H7350">
            <v>0</v>
          </cell>
        </row>
        <row r="7351">
          <cell r="H7351">
            <v>0</v>
          </cell>
        </row>
        <row r="7352">
          <cell r="H7352">
            <v>0</v>
          </cell>
        </row>
        <row r="7353">
          <cell r="H7353">
            <v>0</v>
          </cell>
        </row>
        <row r="7354">
          <cell r="H7354">
            <v>0</v>
          </cell>
        </row>
        <row r="7355">
          <cell r="H7355">
            <v>0</v>
          </cell>
        </row>
        <row r="7356">
          <cell r="H7356">
            <v>0</v>
          </cell>
        </row>
        <row r="7357">
          <cell r="H7357">
            <v>0</v>
          </cell>
        </row>
        <row r="7358">
          <cell r="H7358">
            <v>0</v>
          </cell>
        </row>
        <row r="7359">
          <cell r="H7359">
            <v>0</v>
          </cell>
        </row>
        <row r="7360">
          <cell r="H7360">
            <v>0</v>
          </cell>
        </row>
        <row r="7361">
          <cell r="H7361">
            <v>0</v>
          </cell>
        </row>
        <row r="7362">
          <cell r="H7362">
            <v>0</v>
          </cell>
        </row>
        <row r="7363">
          <cell r="H7363">
            <v>0</v>
          </cell>
        </row>
        <row r="7364">
          <cell r="H7364">
            <v>0</v>
          </cell>
        </row>
        <row r="7365">
          <cell r="H7365">
            <v>0</v>
          </cell>
        </row>
        <row r="7366">
          <cell r="H7366">
            <v>0</v>
          </cell>
        </row>
        <row r="7367">
          <cell r="H7367">
            <v>0</v>
          </cell>
        </row>
        <row r="7368">
          <cell r="H7368">
            <v>0</v>
          </cell>
        </row>
        <row r="7369">
          <cell r="H7369">
            <v>0</v>
          </cell>
        </row>
        <row r="7370">
          <cell r="H7370">
            <v>0</v>
          </cell>
        </row>
        <row r="7371">
          <cell r="H7371">
            <v>0</v>
          </cell>
        </row>
        <row r="7372">
          <cell r="H7372">
            <v>0</v>
          </cell>
        </row>
        <row r="7373">
          <cell r="H7373">
            <v>0</v>
          </cell>
        </row>
        <row r="7374">
          <cell r="H7374">
            <v>0</v>
          </cell>
        </row>
        <row r="7375">
          <cell r="H7375">
            <v>0</v>
          </cell>
        </row>
        <row r="7376">
          <cell r="H7376">
            <v>0</v>
          </cell>
        </row>
        <row r="7377">
          <cell r="H7377">
            <v>0</v>
          </cell>
        </row>
        <row r="7378">
          <cell r="H7378">
            <v>0</v>
          </cell>
        </row>
        <row r="7379">
          <cell r="H7379">
            <v>0</v>
          </cell>
        </row>
        <row r="7380">
          <cell r="H7380">
            <v>0</v>
          </cell>
        </row>
        <row r="7381">
          <cell r="H7381">
            <v>0</v>
          </cell>
        </row>
        <row r="7382">
          <cell r="H7382">
            <v>0</v>
          </cell>
        </row>
        <row r="7383">
          <cell r="H7383">
            <v>0</v>
          </cell>
        </row>
        <row r="7384">
          <cell r="H7384">
            <v>0</v>
          </cell>
        </row>
        <row r="7385">
          <cell r="H7385">
            <v>0</v>
          </cell>
        </row>
        <row r="7386">
          <cell r="H7386">
            <v>0</v>
          </cell>
        </row>
        <row r="7387">
          <cell r="H7387">
            <v>0</v>
          </cell>
        </row>
        <row r="7388">
          <cell r="H7388">
            <v>0</v>
          </cell>
        </row>
        <row r="7389">
          <cell r="H7389">
            <v>0</v>
          </cell>
        </row>
        <row r="7390">
          <cell r="H7390">
            <v>0</v>
          </cell>
        </row>
        <row r="7391">
          <cell r="H7391">
            <v>0</v>
          </cell>
        </row>
        <row r="7392">
          <cell r="H7392">
            <v>0</v>
          </cell>
        </row>
        <row r="7393">
          <cell r="H7393">
            <v>0</v>
          </cell>
        </row>
        <row r="7394">
          <cell r="H7394">
            <v>0</v>
          </cell>
        </row>
        <row r="7395">
          <cell r="H7395">
            <v>0</v>
          </cell>
        </row>
        <row r="7396">
          <cell r="H7396">
            <v>0</v>
          </cell>
        </row>
        <row r="7397">
          <cell r="H7397">
            <v>0</v>
          </cell>
        </row>
        <row r="7398">
          <cell r="H7398">
            <v>0</v>
          </cell>
        </row>
        <row r="7399">
          <cell r="H7399">
            <v>0</v>
          </cell>
        </row>
        <row r="7400">
          <cell r="H7400">
            <v>0</v>
          </cell>
        </row>
        <row r="7401">
          <cell r="H7401">
            <v>0</v>
          </cell>
        </row>
        <row r="7402">
          <cell r="H7402">
            <v>0</v>
          </cell>
        </row>
        <row r="7403">
          <cell r="H7403">
            <v>0</v>
          </cell>
        </row>
        <row r="7404">
          <cell r="H7404">
            <v>0</v>
          </cell>
        </row>
        <row r="7405">
          <cell r="H7405">
            <v>0</v>
          </cell>
        </row>
        <row r="7406">
          <cell r="H7406">
            <v>0</v>
          </cell>
        </row>
        <row r="7407">
          <cell r="H7407">
            <v>0</v>
          </cell>
        </row>
        <row r="7408">
          <cell r="H7408">
            <v>0</v>
          </cell>
        </row>
        <row r="7409">
          <cell r="H7409">
            <v>0</v>
          </cell>
        </row>
        <row r="7410">
          <cell r="H7410">
            <v>0</v>
          </cell>
        </row>
        <row r="7411">
          <cell r="H7411">
            <v>0</v>
          </cell>
        </row>
        <row r="7412">
          <cell r="H7412">
            <v>0</v>
          </cell>
        </row>
        <row r="7413">
          <cell r="H7413">
            <v>0</v>
          </cell>
        </row>
        <row r="7414">
          <cell r="H7414">
            <v>0</v>
          </cell>
        </row>
        <row r="7415">
          <cell r="H7415">
            <v>0</v>
          </cell>
        </row>
        <row r="7416">
          <cell r="H7416">
            <v>0</v>
          </cell>
        </row>
        <row r="7417">
          <cell r="H7417">
            <v>0</v>
          </cell>
        </row>
        <row r="7418">
          <cell r="H7418">
            <v>0</v>
          </cell>
        </row>
        <row r="7419">
          <cell r="H7419">
            <v>0</v>
          </cell>
        </row>
        <row r="7420">
          <cell r="H7420">
            <v>0</v>
          </cell>
        </row>
        <row r="7421">
          <cell r="H7421">
            <v>0</v>
          </cell>
        </row>
        <row r="7422">
          <cell r="H7422">
            <v>0</v>
          </cell>
        </row>
        <row r="7423">
          <cell r="H7423">
            <v>0</v>
          </cell>
        </row>
        <row r="7424">
          <cell r="H7424">
            <v>0</v>
          </cell>
        </row>
        <row r="7425">
          <cell r="H7425">
            <v>0</v>
          </cell>
        </row>
        <row r="7426">
          <cell r="H7426">
            <v>0</v>
          </cell>
        </row>
        <row r="7427">
          <cell r="H7427">
            <v>0</v>
          </cell>
        </row>
        <row r="7428">
          <cell r="H7428">
            <v>0</v>
          </cell>
        </row>
        <row r="7429">
          <cell r="H7429">
            <v>0</v>
          </cell>
        </row>
        <row r="7430">
          <cell r="H7430">
            <v>0</v>
          </cell>
        </row>
        <row r="7431">
          <cell r="H7431">
            <v>0</v>
          </cell>
        </row>
        <row r="7432">
          <cell r="H7432">
            <v>0</v>
          </cell>
        </row>
        <row r="7433">
          <cell r="H7433">
            <v>0</v>
          </cell>
        </row>
        <row r="7434">
          <cell r="H7434">
            <v>0</v>
          </cell>
        </row>
        <row r="7435">
          <cell r="H7435">
            <v>0</v>
          </cell>
        </row>
        <row r="7436">
          <cell r="H7436">
            <v>0</v>
          </cell>
        </row>
        <row r="7437">
          <cell r="H7437">
            <v>0</v>
          </cell>
        </row>
        <row r="7438">
          <cell r="H7438">
            <v>0</v>
          </cell>
        </row>
        <row r="7439">
          <cell r="H7439">
            <v>0</v>
          </cell>
        </row>
        <row r="7440">
          <cell r="H7440">
            <v>0</v>
          </cell>
        </row>
        <row r="7441">
          <cell r="H7441">
            <v>0</v>
          </cell>
        </row>
        <row r="7442">
          <cell r="H7442">
            <v>0</v>
          </cell>
        </row>
        <row r="7443">
          <cell r="H7443">
            <v>0</v>
          </cell>
        </row>
        <row r="7444">
          <cell r="H7444">
            <v>0</v>
          </cell>
        </row>
        <row r="7445">
          <cell r="H7445">
            <v>0</v>
          </cell>
        </row>
        <row r="7446">
          <cell r="H7446">
            <v>0</v>
          </cell>
        </row>
        <row r="7447">
          <cell r="H7447">
            <v>0</v>
          </cell>
        </row>
        <row r="7448">
          <cell r="H7448">
            <v>0</v>
          </cell>
        </row>
        <row r="7449">
          <cell r="H7449">
            <v>0</v>
          </cell>
        </row>
        <row r="7450">
          <cell r="H7450">
            <v>0</v>
          </cell>
        </row>
        <row r="7451">
          <cell r="H7451">
            <v>0</v>
          </cell>
        </row>
        <row r="7452">
          <cell r="H7452">
            <v>0</v>
          </cell>
        </row>
        <row r="7453">
          <cell r="H7453">
            <v>0</v>
          </cell>
        </row>
        <row r="7454">
          <cell r="H7454">
            <v>0</v>
          </cell>
        </row>
        <row r="7455">
          <cell r="H7455">
            <v>0</v>
          </cell>
        </row>
        <row r="7456">
          <cell r="H7456">
            <v>0</v>
          </cell>
        </row>
        <row r="7457">
          <cell r="H7457">
            <v>0</v>
          </cell>
        </row>
        <row r="7458">
          <cell r="H7458">
            <v>0</v>
          </cell>
        </row>
        <row r="7459">
          <cell r="H7459">
            <v>0</v>
          </cell>
        </row>
        <row r="7460">
          <cell r="H7460">
            <v>0</v>
          </cell>
        </row>
        <row r="7461">
          <cell r="H7461">
            <v>0</v>
          </cell>
        </row>
        <row r="7462">
          <cell r="H7462">
            <v>0</v>
          </cell>
        </row>
        <row r="7463">
          <cell r="H7463">
            <v>0</v>
          </cell>
        </row>
        <row r="7464">
          <cell r="H7464">
            <v>0</v>
          </cell>
        </row>
        <row r="7465">
          <cell r="H7465">
            <v>0</v>
          </cell>
        </row>
        <row r="7466">
          <cell r="H7466">
            <v>0</v>
          </cell>
        </row>
        <row r="7467">
          <cell r="H7467">
            <v>0</v>
          </cell>
        </row>
        <row r="7468">
          <cell r="H7468">
            <v>0</v>
          </cell>
        </row>
        <row r="7469">
          <cell r="H7469">
            <v>0</v>
          </cell>
        </row>
        <row r="7470">
          <cell r="H7470">
            <v>0</v>
          </cell>
        </row>
        <row r="7471">
          <cell r="H7471">
            <v>0</v>
          </cell>
        </row>
        <row r="7472">
          <cell r="H7472">
            <v>0</v>
          </cell>
        </row>
        <row r="7473">
          <cell r="H7473">
            <v>0</v>
          </cell>
        </row>
        <row r="7474">
          <cell r="H7474">
            <v>0</v>
          </cell>
        </row>
        <row r="7475">
          <cell r="H7475">
            <v>0</v>
          </cell>
        </row>
        <row r="7476">
          <cell r="H7476">
            <v>0</v>
          </cell>
        </row>
        <row r="7477">
          <cell r="H7477">
            <v>0</v>
          </cell>
        </row>
        <row r="7478">
          <cell r="H7478">
            <v>0</v>
          </cell>
        </row>
        <row r="7479">
          <cell r="H7479">
            <v>0</v>
          </cell>
        </row>
        <row r="7480">
          <cell r="H7480">
            <v>0</v>
          </cell>
        </row>
        <row r="7481">
          <cell r="H7481">
            <v>0</v>
          </cell>
        </row>
        <row r="7482">
          <cell r="H7482">
            <v>0</v>
          </cell>
        </row>
        <row r="7483">
          <cell r="H7483">
            <v>0</v>
          </cell>
        </row>
        <row r="7484">
          <cell r="H7484">
            <v>0</v>
          </cell>
        </row>
        <row r="7485">
          <cell r="H7485">
            <v>0</v>
          </cell>
        </row>
        <row r="7486">
          <cell r="H7486">
            <v>0</v>
          </cell>
        </row>
        <row r="7487">
          <cell r="H7487">
            <v>0</v>
          </cell>
        </row>
        <row r="7488">
          <cell r="H7488">
            <v>0</v>
          </cell>
        </row>
        <row r="7489">
          <cell r="H7489">
            <v>0</v>
          </cell>
        </row>
        <row r="7490">
          <cell r="H7490">
            <v>0</v>
          </cell>
        </row>
        <row r="7491">
          <cell r="H7491">
            <v>0</v>
          </cell>
        </row>
        <row r="7492">
          <cell r="H7492">
            <v>0</v>
          </cell>
        </row>
        <row r="7493">
          <cell r="H7493">
            <v>0</v>
          </cell>
        </row>
        <row r="7494">
          <cell r="H7494">
            <v>0</v>
          </cell>
        </row>
        <row r="7495">
          <cell r="H7495">
            <v>0</v>
          </cell>
        </row>
        <row r="7496">
          <cell r="H7496">
            <v>0</v>
          </cell>
        </row>
        <row r="7497">
          <cell r="H7497">
            <v>0</v>
          </cell>
        </row>
        <row r="7498">
          <cell r="H7498">
            <v>0</v>
          </cell>
        </row>
        <row r="7499">
          <cell r="H7499">
            <v>0</v>
          </cell>
        </row>
        <row r="7500">
          <cell r="H7500">
            <v>0</v>
          </cell>
        </row>
        <row r="7501">
          <cell r="H7501">
            <v>0</v>
          </cell>
        </row>
        <row r="7502">
          <cell r="H7502">
            <v>0</v>
          </cell>
        </row>
        <row r="7503">
          <cell r="H7503">
            <v>0</v>
          </cell>
        </row>
        <row r="7504">
          <cell r="H7504">
            <v>0</v>
          </cell>
        </row>
        <row r="7505">
          <cell r="H7505">
            <v>0</v>
          </cell>
        </row>
        <row r="7506">
          <cell r="H7506">
            <v>0</v>
          </cell>
        </row>
        <row r="7507">
          <cell r="H7507">
            <v>0</v>
          </cell>
        </row>
        <row r="7508">
          <cell r="H7508">
            <v>0</v>
          </cell>
        </row>
        <row r="7509">
          <cell r="H7509">
            <v>0</v>
          </cell>
        </row>
        <row r="7510">
          <cell r="H7510">
            <v>0</v>
          </cell>
        </row>
        <row r="7511">
          <cell r="H7511">
            <v>0</v>
          </cell>
        </row>
        <row r="7512">
          <cell r="H7512">
            <v>0</v>
          </cell>
        </row>
        <row r="7513">
          <cell r="H7513">
            <v>0</v>
          </cell>
        </row>
        <row r="7514">
          <cell r="H7514">
            <v>0</v>
          </cell>
        </row>
        <row r="7515">
          <cell r="H7515">
            <v>0</v>
          </cell>
        </row>
        <row r="7516">
          <cell r="H7516">
            <v>0</v>
          </cell>
        </row>
        <row r="7517">
          <cell r="H7517">
            <v>0</v>
          </cell>
        </row>
        <row r="7518">
          <cell r="H7518">
            <v>0</v>
          </cell>
        </row>
        <row r="7519">
          <cell r="H7519">
            <v>0</v>
          </cell>
        </row>
        <row r="7520">
          <cell r="H7520">
            <v>0</v>
          </cell>
        </row>
        <row r="7521">
          <cell r="H7521">
            <v>0</v>
          </cell>
        </row>
        <row r="7522">
          <cell r="H7522">
            <v>0</v>
          </cell>
        </row>
        <row r="7523">
          <cell r="H7523">
            <v>0</v>
          </cell>
        </row>
        <row r="7524">
          <cell r="H7524">
            <v>0</v>
          </cell>
        </row>
        <row r="7525">
          <cell r="H7525">
            <v>0</v>
          </cell>
        </row>
        <row r="7526">
          <cell r="H7526">
            <v>0</v>
          </cell>
        </row>
        <row r="7527">
          <cell r="H7527">
            <v>0</v>
          </cell>
        </row>
        <row r="7528">
          <cell r="H7528">
            <v>0</v>
          </cell>
        </row>
        <row r="7529">
          <cell r="H7529">
            <v>0</v>
          </cell>
        </row>
        <row r="7530">
          <cell r="H7530">
            <v>0</v>
          </cell>
        </row>
        <row r="7531">
          <cell r="H7531">
            <v>0</v>
          </cell>
        </row>
        <row r="7532">
          <cell r="H7532">
            <v>0</v>
          </cell>
        </row>
        <row r="7533">
          <cell r="H7533">
            <v>0</v>
          </cell>
        </row>
        <row r="7534">
          <cell r="H7534">
            <v>0</v>
          </cell>
        </row>
        <row r="7535">
          <cell r="H7535">
            <v>0</v>
          </cell>
        </row>
        <row r="7536">
          <cell r="H7536">
            <v>0</v>
          </cell>
        </row>
        <row r="7537">
          <cell r="H7537">
            <v>0</v>
          </cell>
        </row>
        <row r="7538">
          <cell r="H7538">
            <v>0</v>
          </cell>
        </row>
        <row r="7539">
          <cell r="H7539">
            <v>0</v>
          </cell>
        </row>
        <row r="7540">
          <cell r="H7540">
            <v>0</v>
          </cell>
        </row>
        <row r="7541">
          <cell r="H7541">
            <v>0</v>
          </cell>
        </row>
        <row r="7542">
          <cell r="H7542">
            <v>0</v>
          </cell>
        </row>
        <row r="7543">
          <cell r="H7543">
            <v>0</v>
          </cell>
        </row>
        <row r="7544">
          <cell r="H7544">
            <v>0</v>
          </cell>
        </row>
        <row r="7545">
          <cell r="H7545">
            <v>0</v>
          </cell>
        </row>
        <row r="7546">
          <cell r="H7546">
            <v>0</v>
          </cell>
        </row>
        <row r="7547">
          <cell r="H7547">
            <v>0</v>
          </cell>
        </row>
        <row r="7548">
          <cell r="H7548">
            <v>0</v>
          </cell>
        </row>
        <row r="7549">
          <cell r="H7549">
            <v>0</v>
          </cell>
        </row>
        <row r="7550">
          <cell r="H7550">
            <v>0</v>
          </cell>
        </row>
        <row r="7551">
          <cell r="H7551">
            <v>0</v>
          </cell>
        </row>
        <row r="7552">
          <cell r="H7552">
            <v>0</v>
          </cell>
        </row>
        <row r="7553">
          <cell r="H7553">
            <v>0</v>
          </cell>
        </row>
        <row r="7554">
          <cell r="H7554">
            <v>0</v>
          </cell>
        </row>
        <row r="7555">
          <cell r="H7555">
            <v>0</v>
          </cell>
        </row>
        <row r="7556">
          <cell r="H7556">
            <v>0</v>
          </cell>
        </row>
        <row r="7557">
          <cell r="H7557">
            <v>0</v>
          </cell>
        </row>
        <row r="7558">
          <cell r="H7558">
            <v>0</v>
          </cell>
        </row>
        <row r="7559">
          <cell r="H7559">
            <v>0</v>
          </cell>
        </row>
        <row r="7560">
          <cell r="H7560">
            <v>0</v>
          </cell>
        </row>
        <row r="7561">
          <cell r="H7561">
            <v>0</v>
          </cell>
        </row>
        <row r="7562">
          <cell r="H7562">
            <v>0</v>
          </cell>
        </row>
        <row r="7563">
          <cell r="H7563">
            <v>0</v>
          </cell>
        </row>
        <row r="7564">
          <cell r="H7564">
            <v>0</v>
          </cell>
        </row>
        <row r="7565">
          <cell r="H7565">
            <v>0</v>
          </cell>
        </row>
        <row r="7566">
          <cell r="H7566">
            <v>0</v>
          </cell>
        </row>
        <row r="7567">
          <cell r="H7567">
            <v>0</v>
          </cell>
        </row>
        <row r="7568">
          <cell r="H7568">
            <v>0</v>
          </cell>
        </row>
        <row r="7569">
          <cell r="H7569">
            <v>0</v>
          </cell>
        </row>
        <row r="7570">
          <cell r="H7570">
            <v>0</v>
          </cell>
        </row>
        <row r="7571">
          <cell r="H7571">
            <v>0</v>
          </cell>
        </row>
        <row r="7572">
          <cell r="H7572">
            <v>0</v>
          </cell>
        </row>
        <row r="7573">
          <cell r="H7573">
            <v>0</v>
          </cell>
        </row>
        <row r="7574">
          <cell r="H7574">
            <v>0</v>
          </cell>
        </row>
        <row r="7575">
          <cell r="H7575">
            <v>0</v>
          </cell>
        </row>
        <row r="7576">
          <cell r="H7576">
            <v>0</v>
          </cell>
        </row>
        <row r="7577">
          <cell r="H7577">
            <v>0</v>
          </cell>
        </row>
        <row r="7578">
          <cell r="H7578">
            <v>0</v>
          </cell>
        </row>
        <row r="7579">
          <cell r="H7579">
            <v>0</v>
          </cell>
        </row>
        <row r="7580">
          <cell r="H7580">
            <v>0</v>
          </cell>
        </row>
        <row r="7581">
          <cell r="H7581">
            <v>0</v>
          </cell>
        </row>
        <row r="7582">
          <cell r="H7582">
            <v>0</v>
          </cell>
        </row>
        <row r="7583">
          <cell r="H7583">
            <v>0</v>
          </cell>
        </row>
        <row r="7584">
          <cell r="H7584">
            <v>0</v>
          </cell>
        </row>
        <row r="7585">
          <cell r="H7585">
            <v>0</v>
          </cell>
        </row>
        <row r="7586">
          <cell r="H7586">
            <v>0</v>
          </cell>
        </row>
        <row r="7587">
          <cell r="H7587">
            <v>0</v>
          </cell>
        </row>
        <row r="7588">
          <cell r="H7588">
            <v>0</v>
          </cell>
        </row>
        <row r="7589">
          <cell r="H7589">
            <v>0</v>
          </cell>
        </row>
        <row r="7590">
          <cell r="H7590">
            <v>0</v>
          </cell>
        </row>
        <row r="7591">
          <cell r="H7591">
            <v>0</v>
          </cell>
        </row>
        <row r="7592">
          <cell r="H7592">
            <v>0</v>
          </cell>
        </row>
        <row r="7593">
          <cell r="H7593">
            <v>0</v>
          </cell>
        </row>
        <row r="7594">
          <cell r="H7594">
            <v>0</v>
          </cell>
        </row>
        <row r="7595">
          <cell r="H7595">
            <v>0</v>
          </cell>
        </row>
        <row r="7596">
          <cell r="H7596">
            <v>0</v>
          </cell>
        </row>
        <row r="7597">
          <cell r="H7597">
            <v>0</v>
          </cell>
        </row>
        <row r="7598">
          <cell r="H7598">
            <v>0</v>
          </cell>
        </row>
        <row r="7599">
          <cell r="H7599">
            <v>0</v>
          </cell>
        </row>
        <row r="7600">
          <cell r="H7600">
            <v>0</v>
          </cell>
        </row>
        <row r="7601">
          <cell r="H7601">
            <v>0</v>
          </cell>
        </row>
        <row r="7602">
          <cell r="H7602">
            <v>0</v>
          </cell>
        </row>
        <row r="7603">
          <cell r="H7603">
            <v>0</v>
          </cell>
        </row>
        <row r="7604">
          <cell r="H7604">
            <v>0</v>
          </cell>
        </row>
        <row r="7605">
          <cell r="H7605">
            <v>0</v>
          </cell>
        </row>
        <row r="7606">
          <cell r="H7606">
            <v>0</v>
          </cell>
        </row>
        <row r="7607">
          <cell r="H7607">
            <v>0</v>
          </cell>
        </row>
        <row r="7608">
          <cell r="H7608">
            <v>0</v>
          </cell>
        </row>
        <row r="7609">
          <cell r="H7609">
            <v>0</v>
          </cell>
        </row>
        <row r="7610">
          <cell r="H7610">
            <v>0</v>
          </cell>
        </row>
        <row r="7611">
          <cell r="H7611">
            <v>0</v>
          </cell>
        </row>
        <row r="7612">
          <cell r="H7612">
            <v>0</v>
          </cell>
        </row>
        <row r="7613">
          <cell r="H7613">
            <v>0</v>
          </cell>
        </row>
        <row r="7614">
          <cell r="H7614">
            <v>0</v>
          </cell>
        </row>
        <row r="7615">
          <cell r="H7615">
            <v>0</v>
          </cell>
        </row>
        <row r="7616">
          <cell r="H7616">
            <v>0</v>
          </cell>
        </row>
        <row r="7617">
          <cell r="H7617">
            <v>0</v>
          </cell>
        </row>
        <row r="7618">
          <cell r="H7618">
            <v>0</v>
          </cell>
        </row>
        <row r="7619">
          <cell r="H7619">
            <v>0</v>
          </cell>
        </row>
        <row r="7620">
          <cell r="H7620">
            <v>0</v>
          </cell>
        </row>
        <row r="7621">
          <cell r="H7621">
            <v>0</v>
          </cell>
        </row>
        <row r="7622">
          <cell r="H7622">
            <v>0</v>
          </cell>
        </row>
        <row r="7623">
          <cell r="H7623">
            <v>0</v>
          </cell>
        </row>
        <row r="7624">
          <cell r="H7624">
            <v>0</v>
          </cell>
        </row>
        <row r="7625">
          <cell r="H7625">
            <v>0</v>
          </cell>
        </row>
        <row r="7626">
          <cell r="H7626">
            <v>0</v>
          </cell>
        </row>
        <row r="7627">
          <cell r="H7627">
            <v>0</v>
          </cell>
        </row>
        <row r="7628">
          <cell r="H7628">
            <v>0</v>
          </cell>
        </row>
        <row r="7629">
          <cell r="H7629">
            <v>0</v>
          </cell>
        </row>
        <row r="7630">
          <cell r="H7630">
            <v>0</v>
          </cell>
        </row>
        <row r="7631">
          <cell r="H7631">
            <v>0</v>
          </cell>
        </row>
        <row r="7632">
          <cell r="H7632">
            <v>0</v>
          </cell>
        </row>
        <row r="7633">
          <cell r="H7633">
            <v>0</v>
          </cell>
        </row>
        <row r="7634">
          <cell r="H7634">
            <v>0</v>
          </cell>
        </row>
        <row r="7635">
          <cell r="H7635">
            <v>0</v>
          </cell>
        </row>
        <row r="7636">
          <cell r="H7636">
            <v>0</v>
          </cell>
        </row>
        <row r="7637">
          <cell r="H7637">
            <v>0</v>
          </cell>
        </row>
        <row r="7638">
          <cell r="H7638">
            <v>0</v>
          </cell>
        </row>
        <row r="7639">
          <cell r="H7639">
            <v>0</v>
          </cell>
        </row>
        <row r="7640">
          <cell r="H7640">
            <v>0</v>
          </cell>
        </row>
        <row r="7641">
          <cell r="H7641">
            <v>0</v>
          </cell>
        </row>
        <row r="7642">
          <cell r="H7642">
            <v>0</v>
          </cell>
        </row>
        <row r="7643">
          <cell r="H7643">
            <v>0</v>
          </cell>
        </row>
        <row r="7644">
          <cell r="H7644">
            <v>0</v>
          </cell>
        </row>
        <row r="7645">
          <cell r="H7645">
            <v>0</v>
          </cell>
        </row>
        <row r="7646">
          <cell r="H7646">
            <v>0</v>
          </cell>
        </row>
        <row r="7647">
          <cell r="H7647">
            <v>0</v>
          </cell>
        </row>
        <row r="7648">
          <cell r="H7648">
            <v>0</v>
          </cell>
        </row>
        <row r="7649">
          <cell r="H7649">
            <v>0</v>
          </cell>
        </row>
        <row r="7650">
          <cell r="H7650">
            <v>0</v>
          </cell>
        </row>
        <row r="7651">
          <cell r="H7651">
            <v>0</v>
          </cell>
        </row>
        <row r="7652">
          <cell r="H7652">
            <v>0</v>
          </cell>
        </row>
        <row r="7653">
          <cell r="H7653">
            <v>0</v>
          </cell>
        </row>
        <row r="7654">
          <cell r="H7654">
            <v>0</v>
          </cell>
        </row>
        <row r="7655">
          <cell r="H7655">
            <v>0</v>
          </cell>
        </row>
        <row r="7656">
          <cell r="H7656">
            <v>0</v>
          </cell>
        </row>
        <row r="7657">
          <cell r="H7657">
            <v>0</v>
          </cell>
        </row>
        <row r="7658">
          <cell r="H7658">
            <v>0</v>
          </cell>
        </row>
        <row r="7659">
          <cell r="H7659">
            <v>0</v>
          </cell>
        </row>
        <row r="7660">
          <cell r="H7660">
            <v>0</v>
          </cell>
        </row>
        <row r="7661">
          <cell r="H7661">
            <v>0</v>
          </cell>
        </row>
        <row r="7662">
          <cell r="H7662">
            <v>0</v>
          </cell>
        </row>
        <row r="7663">
          <cell r="H7663">
            <v>0</v>
          </cell>
        </row>
        <row r="7664">
          <cell r="H7664">
            <v>0</v>
          </cell>
        </row>
        <row r="7665">
          <cell r="H7665">
            <v>0</v>
          </cell>
        </row>
        <row r="7666">
          <cell r="H7666">
            <v>0</v>
          </cell>
        </row>
        <row r="7667">
          <cell r="H7667">
            <v>0</v>
          </cell>
        </row>
        <row r="7668">
          <cell r="H7668">
            <v>0</v>
          </cell>
        </row>
        <row r="7669">
          <cell r="H7669">
            <v>0</v>
          </cell>
        </row>
        <row r="7670">
          <cell r="H7670">
            <v>0</v>
          </cell>
        </row>
        <row r="7671">
          <cell r="H7671">
            <v>0</v>
          </cell>
        </row>
        <row r="7672">
          <cell r="H7672">
            <v>0</v>
          </cell>
        </row>
        <row r="7673">
          <cell r="H7673">
            <v>0</v>
          </cell>
        </row>
        <row r="7674">
          <cell r="H7674">
            <v>0</v>
          </cell>
        </row>
        <row r="7675">
          <cell r="H7675">
            <v>0</v>
          </cell>
        </row>
        <row r="7676">
          <cell r="H7676">
            <v>0</v>
          </cell>
        </row>
        <row r="7677">
          <cell r="H7677">
            <v>0</v>
          </cell>
        </row>
        <row r="7678">
          <cell r="H7678">
            <v>0</v>
          </cell>
        </row>
        <row r="7679">
          <cell r="H7679">
            <v>0</v>
          </cell>
        </row>
        <row r="7680">
          <cell r="H7680">
            <v>0</v>
          </cell>
        </row>
        <row r="7681">
          <cell r="H7681">
            <v>0</v>
          </cell>
        </row>
        <row r="7682">
          <cell r="H7682">
            <v>0</v>
          </cell>
        </row>
        <row r="7683">
          <cell r="H7683">
            <v>0</v>
          </cell>
        </row>
        <row r="7684">
          <cell r="H7684">
            <v>0</v>
          </cell>
        </row>
        <row r="7685">
          <cell r="H7685">
            <v>0</v>
          </cell>
        </row>
        <row r="7686">
          <cell r="H7686">
            <v>0</v>
          </cell>
        </row>
        <row r="7687">
          <cell r="H7687">
            <v>0</v>
          </cell>
        </row>
        <row r="7688">
          <cell r="H7688">
            <v>0</v>
          </cell>
        </row>
        <row r="7689">
          <cell r="H7689">
            <v>0</v>
          </cell>
        </row>
        <row r="7690">
          <cell r="H7690">
            <v>0</v>
          </cell>
        </row>
        <row r="7691">
          <cell r="H7691">
            <v>0</v>
          </cell>
        </row>
        <row r="7692">
          <cell r="H7692">
            <v>0</v>
          </cell>
        </row>
        <row r="7693">
          <cell r="H7693">
            <v>0</v>
          </cell>
        </row>
        <row r="7694">
          <cell r="H7694">
            <v>0</v>
          </cell>
        </row>
        <row r="7695">
          <cell r="H7695">
            <v>0</v>
          </cell>
        </row>
        <row r="7696">
          <cell r="H7696">
            <v>0</v>
          </cell>
        </row>
        <row r="7697">
          <cell r="H7697">
            <v>0</v>
          </cell>
        </row>
        <row r="7698">
          <cell r="H7698">
            <v>0</v>
          </cell>
        </row>
        <row r="7699">
          <cell r="H7699">
            <v>0</v>
          </cell>
        </row>
        <row r="7700">
          <cell r="H7700">
            <v>0</v>
          </cell>
        </row>
        <row r="7701">
          <cell r="H7701">
            <v>0</v>
          </cell>
        </row>
        <row r="7702">
          <cell r="H7702">
            <v>0</v>
          </cell>
        </row>
        <row r="7703">
          <cell r="H7703">
            <v>0</v>
          </cell>
        </row>
        <row r="7704">
          <cell r="H7704">
            <v>0</v>
          </cell>
        </row>
        <row r="7705">
          <cell r="H7705">
            <v>0</v>
          </cell>
        </row>
        <row r="7706">
          <cell r="H7706">
            <v>0</v>
          </cell>
        </row>
        <row r="7707">
          <cell r="H7707">
            <v>0</v>
          </cell>
        </row>
        <row r="7708">
          <cell r="H7708">
            <v>0</v>
          </cell>
        </row>
        <row r="7709">
          <cell r="H7709">
            <v>0</v>
          </cell>
        </row>
        <row r="7710">
          <cell r="H7710">
            <v>0</v>
          </cell>
        </row>
        <row r="7711">
          <cell r="H7711">
            <v>0</v>
          </cell>
        </row>
        <row r="7712">
          <cell r="H7712">
            <v>0</v>
          </cell>
        </row>
        <row r="7713">
          <cell r="H7713">
            <v>0</v>
          </cell>
        </row>
        <row r="7714">
          <cell r="H7714">
            <v>0</v>
          </cell>
        </row>
        <row r="7715">
          <cell r="H7715">
            <v>0</v>
          </cell>
        </row>
        <row r="7716">
          <cell r="H7716">
            <v>0</v>
          </cell>
        </row>
        <row r="7717">
          <cell r="H7717">
            <v>0</v>
          </cell>
        </row>
        <row r="7718">
          <cell r="H7718">
            <v>0</v>
          </cell>
        </row>
        <row r="7719">
          <cell r="H7719">
            <v>0</v>
          </cell>
        </row>
        <row r="7720">
          <cell r="H7720">
            <v>0</v>
          </cell>
        </row>
        <row r="7721">
          <cell r="H7721">
            <v>0</v>
          </cell>
        </row>
        <row r="7722">
          <cell r="H7722">
            <v>0</v>
          </cell>
        </row>
        <row r="7723">
          <cell r="H7723">
            <v>0</v>
          </cell>
        </row>
        <row r="7724">
          <cell r="H7724">
            <v>0</v>
          </cell>
        </row>
        <row r="7725">
          <cell r="H7725">
            <v>0</v>
          </cell>
        </row>
        <row r="7726">
          <cell r="H7726">
            <v>0</v>
          </cell>
        </row>
        <row r="7727">
          <cell r="H7727">
            <v>0</v>
          </cell>
        </row>
        <row r="7728">
          <cell r="H7728">
            <v>0</v>
          </cell>
        </row>
        <row r="7729">
          <cell r="H7729">
            <v>0</v>
          </cell>
        </row>
        <row r="7730">
          <cell r="H7730">
            <v>0</v>
          </cell>
        </row>
        <row r="7731">
          <cell r="H7731">
            <v>0</v>
          </cell>
        </row>
        <row r="7732">
          <cell r="H7732">
            <v>0</v>
          </cell>
        </row>
        <row r="7733">
          <cell r="H7733">
            <v>0</v>
          </cell>
        </row>
        <row r="7734">
          <cell r="H7734">
            <v>0</v>
          </cell>
        </row>
        <row r="7735">
          <cell r="H7735">
            <v>0</v>
          </cell>
        </row>
        <row r="7736">
          <cell r="H7736">
            <v>0</v>
          </cell>
        </row>
        <row r="7737">
          <cell r="H7737">
            <v>0</v>
          </cell>
        </row>
        <row r="7738">
          <cell r="H7738">
            <v>0</v>
          </cell>
        </row>
        <row r="7739">
          <cell r="H7739">
            <v>0</v>
          </cell>
        </row>
        <row r="7740">
          <cell r="H7740">
            <v>0</v>
          </cell>
        </row>
        <row r="7741">
          <cell r="H7741">
            <v>0</v>
          </cell>
        </row>
        <row r="7742">
          <cell r="H7742">
            <v>0</v>
          </cell>
        </row>
        <row r="7743">
          <cell r="H7743">
            <v>0</v>
          </cell>
        </row>
        <row r="7744">
          <cell r="H7744">
            <v>0</v>
          </cell>
        </row>
        <row r="7745">
          <cell r="H7745">
            <v>0</v>
          </cell>
        </row>
        <row r="7746">
          <cell r="H7746">
            <v>0</v>
          </cell>
        </row>
        <row r="7747">
          <cell r="H7747">
            <v>0</v>
          </cell>
        </row>
        <row r="7748">
          <cell r="H7748">
            <v>0</v>
          </cell>
        </row>
        <row r="7749">
          <cell r="H7749">
            <v>0</v>
          </cell>
        </row>
        <row r="7750">
          <cell r="H7750">
            <v>0</v>
          </cell>
        </row>
        <row r="7751">
          <cell r="H7751">
            <v>0</v>
          </cell>
        </row>
        <row r="7752">
          <cell r="H7752">
            <v>0</v>
          </cell>
        </row>
        <row r="7753">
          <cell r="H7753">
            <v>0</v>
          </cell>
        </row>
        <row r="7754">
          <cell r="H7754">
            <v>0</v>
          </cell>
        </row>
        <row r="7755">
          <cell r="H7755">
            <v>0</v>
          </cell>
        </row>
        <row r="7756">
          <cell r="H7756">
            <v>0</v>
          </cell>
        </row>
        <row r="7757">
          <cell r="H7757">
            <v>0</v>
          </cell>
        </row>
        <row r="7758">
          <cell r="H7758">
            <v>0</v>
          </cell>
        </row>
        <row r="7759">
          <cell r="H7759">
            <v>0</v>
          </cell>
        </row>
        <row r="7760">
          <cell r="H7760">
            <v>0</v>
          </cell>
        </row>
        <row r="7761">
          <cell r="H7761">
            <v>0</v>
          </cell>
        </row>
        <row r="7762">
          <cell r="H7762">
            <v>0</v>
          </cell>
        </row>
        <row r="7763">
          <cell r="H7763">
            <v>0</v>
          </cell>
        </row>
        <row r="7764">
          <cell r="H7764">
            <v>0</v>
          </cell>
        </row>
        <row r="7765">
          <cell r="H7765">
            <v>0</v>
          </cell>
        </row>
        <row r="7766">
          <cell r="H7766">
            <v>0</v>
          </cell>
        </row>
        <row r="7767">
          <cell r="H7767">
            <v>0</v>
          </cell>
        </row>
        <row r="7768">
          <cell r="H7768">
            <v>0</v>
          </cell>
        </row>
        <row r="7769">
          <cell r="H7769">
            <v>0</v>
          </cell>
        </row>
        <row r="7770">
          <cell r="H7770">
            <v>0</v>
          </cell>
        </row>
        <row r="7771">
          <cell r="H7771">
            <v>0</v>
          </cell>
        </row>
        <row r="7772">
          <cell r="H7772">
            <v>0</v>
          </cell>
        </row>
        <row r="7773">
          <cell r="H7773">
            <v>0</v>
          </cell>
        </row>
        <row r="7774">
          <cell r="H7774">
            <v>0</v>
          </cell>
        </row>
        <row r="7775">
          <cell r="H7775">
            <v>0</v>
          </cell>
        </row>
        <row r="7776">
          <cell r="H7776">
            <v>0</v>
          </cell>
        </row>
        <row r="7777">
          <cell r="H7777">
            <v>0</v>
          </cell>
        </row>
        <row r="7778">
          <cell r="H7778">
            <v>0</v>
          </cell>
        </row>
        <row r="7779">
          <cell r="H7779">
            <v>0</v>
          </cell>
        </row>
        <row r="7780">
          <cell r="H7780">
            <v>0</v>
          </cell>
        </row>
        <row r="7781">
          <cell r="H7781">
            <v>0</v>
          </cell>
        </row>
        <row r="7782">
          <cell r="H7782">
            <v>0</v>
          </cell>
        </row>
        <row r="7783">
          <cell r="H7783">
            <v>0</v>
          </cell>
        </row>
        <row r="7784">
          <cell r="H7784">
            <v>0</v>
          </cell>
        </row>
        <row r="7785">
          <cell r="H7785">
            <v>0</v>
          </cell>
        </row>
        <row r="7786">
          <cell r="H7786">
            <v>0</v>
          </cell>
        </row>
        <row r="7787">
          <cell r="H7787">
            <v>0</v>
          </cell>
        </row>
        <row r="7788">
          <cell r="H7788">
            <v>0</v>
          </cell>
        </row>
        <row r="7789">
          <cell r="H7789">
            <v>0</v>
          </cell>
        </row>
        <row r="7790">
          <cell r="H7790">
            <v>0</v>
          </cell>
        </row>
        <row r="7791">
          <cell r="H7791">
            <v>0</v>
          </cell>
        </row>
        <row r="7792">
          <cell r="H7792">
            <v>0</v>
          </cell>
        </row>
        <row r="7793">
          <cell r="H7793">
            <v>0</v>
          </cell>
        </row>
        <row r="7794">
          <cell r="H7794">
            <v>0</v>
          </cell>
        </row>
        <row r="7795">
          <cell r="H7795">
            <v>0</v>
          </cell>
        </row>
        <row r="7796">
          <cell r="H7796">
            <v>0</v>
          </cell>
        </row>
        <row r="7797">
          <cell r="H7797">
            <v>0</v>
          </cell>
        </row>
        <row r="7798">
          <cell r="H7798">
            <v>0</v>
          </cell>
        </row>
        <row r="7799">
          <cell r="H7799">
            <v>0</v>
          </cell>
        </row>
        <row r="7800">
          <cell r="H7800">
            <v>0</v>
          </cell>
        </row>
        <row r="7801">
          <cell r="H7801">
            <v>0</v>
          </cell>
        </row>
        <row r="7802">
          <cell r="H7802">
            <v>0</v>
          </cell>
        </row>
        <row r="7803">
          <cell r="H7803">
            <v>0</v>
          </cell>
        </row>
        <row r="7804">
          <cell r="H7804">
            <v>0</v>
          </cell>
        </row>
        <row r="7805">
          <cell r="H7805">
            <v>0</v>
          </cell>
        </row>
        <row r="7806">
          <cell r="H7806">
            <v>0</v>
          </cell>
        </row>
        <row r="7807">
          <cell r="H7807">
            <v>0</v>
          </cell>
        </row>
        <row r="7808">
          <cell r="H7808">
            <v>0</v>
          </cell>
        </row>
        <row r="7809">
          <cell r="H7809">
            <v>0</v>
          </cell>
        </row>
        <row r="7810">
          <cell r="H7810">
            <v>0</v>
          </cell>
        </row>
        <row r="7811">
          <cell r="H7811">
            <v>0</v>
          </cell>
        </row>
        <row r="7812">
          <cell r="H7812">
            <v>0</v>
          </cell>
        </row>
        <row r="7813">
          <cell r="H7813">
            <v>0</v>
          </cell>
        </row>
        <row r="7814">
          <cell r="H7814">
            <v>0</v>
          </cell>
        </row>
        <row r="7815">
          <cell r="H7815">
            <v>0</v>
          </cell>
        </row>
        <row r="7816">
          <cell r="H7816">
            <v>0</v>
          </cell>
        </row>
        <row r="7817">
          <cell r="H7817">
            <v>0</v>
          </cell>
        </row>
        <row r="7818">
          <cell r="H7818">
            <v>0</v>
          </cell>
        </row>
        <row r="7819">
          <cell r="H7819">
            <v>0</v>
          </cell>
        </row>
        <row r="7820">
          <cell r="H7820">
            <v>0</v>
          </cell>
        </row>
        <row r="7821">
          <cell r="H7821">
            <v>0</v>
          </cell>
        </row>
        <row r="7822">
          <cell r="H7822">
            <v>0</v>
          </cell>
        </row>
        <row r="7823">
          <cell r="H7823">
            <v>0</v>
          </cell>
        </row>
        <row r="7824">
          <cell r="H7824">
            <v>0</v>
          </cell>
        </row>
        <row r="7825">
          <cell r="H7825">
            <v>0</v>
          </cell>
        </row>
        <row r="7826">
          <cell r="H7826">
            <v>0</v>
          </cell>
        </row>
        <row r="7827">
          <cell r="H7827">
            <v>0</v>
          </cell>
        </row>
        <row r="7828">
          <cell r="H7828">
            <v>0</v>
          </cell>
        </row>
        <row r="7829">
          <cell r="H7829">
            <v>0</v>
          </cell>
        </row>
        <row r="7830">
          <cell r="H7830">
            <v>0</v>
          </cell>
        </row>
        <row r="7831">
          <cell r="H7831">
            <v>0</v>
          </cell>
        </row>
        <row r="7832">
          <cell r="H7832">
            <v>0</v>
          </cell>
        </row>
        <row r="7833">
          <cell r="H7833">
            <v>0</v>
          </cell>
        </row>
        <row r="7834">
          <cell r="H7834">
            <v>0</v>
          </cell>
        </row>
        <row r="7835">
          <cell r="H7835">
            <v>0</v>
          </cell>
        </row>
        <row r="7836">
          <cell r="H7836">
            <v>0</v>
          </cell>
        </row>
        <row r="7837">
          <cell r="H7837">
            <v>0</v>
          </cell>
        </row>
        <row r="7838">
          <cell r="H7838">
            <v>0</v>
          </cell>
        </row>
        <row r="7839">
          <cell r="H7839">
            <v>0</v>
          </cell>
        </row>
        <row r="7840">
          <cell r="H7840">
            <v>0</v>
          </cell>
        </row>
        <row r="7841">
          <cell r="H7841">
            <v>0</v>
          </cell>
        </row>
        <row r="7842">
          <cell r="H7842">
            <v>0</v>
          </cell>
        </row>
        <row r="7843">
          <cell r="H7843">
            <v>0</v>
          </cell>
        </row>
        <row r="7844">
          <cell r="H7844">
            <v>0</v>
          </cell>
        </row>
        <row r="7845">
          <cell r="H7845">
            <v>0</v>
          </cell>
        </row>
        <row r="7846">
          <cell r="H7846">
            <v>0</v>
          </cell>
        </row>
        <row r="7847">
          <cell r="H7847">
            <v>0</v>
          </cell>
        </row>
        <row r="7848">
          <cell r="H7848">
            <v>0</v>
          </cell>
        </row>
        <row r="7849">
          <cell r="H7849">
            <v>0</v>
          </cell>
        </row>
        <row r="7850">
          <cell r="H7850">
            <v>0</v>
          </cell>
        </row>
        <row r="7851">
          <cell r="H7851">
            <v>0</v>
          </cell>
        </row>
        <row r="7852">
          <cell r="H7852">
            <v>0</v>
          </cell>
        </row>
        <row r="7853">
          <cell r="H7853">
            <v>0</v>
          </cell>
        </row>
        <row r="7854">
          <cell r="H7854">
            <v>0</v>
          </cell>
        </row>
        <row r="7855">
          <cell r="H7855">
            <v>0</v>
          </cell>
        </row>
        <row r="7856">
          <cell r="H7856">
            <v>0</v>
          </cell>
        </row>
        <row r="7857">
          <cell r="H7857">
            <v>0</v>
          </cell>
        </row>
        <row r="7858">
          <cell r="H7858">
            <v>0</v>
          </cell>
        </row>
        <row r="7859">
          <cell r="H7859">
            <v>0</v>
          </cell>
        </row>
        <row r="7860">
          <cell r="H7860">
            <v>0</v>
          </cell>
        </row>
        <row r="7861">
          <cell r="H7861">
            <v>0</v>
          </cell>
        </row>
        <row r="7862">
          <cell r="H7862">
            <v>0</v>
          </cell>
        </row>
        <row r="7863">
          <cell r="H7863">
            <v>0</v>
          </cell>
        </row>
        <row r="7864">
          <cell r="H7864">
            <v>0</v>
          </cell>
        </row>
        <row r="7865">
          <cell r="H7865">
            <v>0</v>
          </cell>
        </row>
        <row r="7866">
          <cell r="H7866">
            <v>0</v>
          </cell>
        </row>
        <row r="7867">
          <cell r="H7867">
            <v>0</v>
          </cell>
        </row>
        <row r="7868">
          <cell r="H7868">
            <v>0</v>
          </cell>
        </row>
        <row r="7869">
          <cell r="H7869">
            <v>0</v>
          </cell>
        </row>
        <row r="7870">
          <cell r="H7870">
            <v>0</v>
          </cell>
        </row>
        <row r="7871">
          <cell r="H7871">
            <v>0</v>
          </cell>
        </row>
        <row r="7872">
          <cell r="H7872">
            <v>0</v>
          </cell>
        </row>
        <row r="7873">
          <cell r="H7873">
            <v>0</v>
          </cell>
        </row>
        <row r="7874">
          <cell r="H7874">
            <v>0</v>
          </cell>
        </row>
        <row r="7875">
          <cell r="H7875">
            <v>0</v>
          </cell>
        </row>
        <row r="7876">
          <cell r="H7876">
            <v>0</v>
          </cell>
        </row>
        <row r="7877">
          <cell r="H7877">
            <v>0</v>
          </cell>
        </row>
        <row r="7878">
          <cell r="H7878">
            <v>0</v>
          </cell>
        </row>
        <row r="7879">
          <cell r="H7879">
            <v>0</v>
          </cell>
        </row>
        <row r="7880">
          <cell r="H7880">
            <v>0</v>
          </cell>
        </row>
        <row r="7881">
          <cell r="H7881">
            <v>0</v>
          </cell>
        </row>
        <row r="7882">
          <cell r="H7882">
            <v>0</v>
          </cell>
        </row>
        <row r="7883">
          <cell r="H7883">
            <v>0</v>
          </cell>
        </row>
        <row r="7884">
          <cell r="H7884">
            <v>0</v>
          </cell>
        </row>
        <row r="7885">
          <cell r="H7885">
            <v>0</v>
          </cell>
        </row>
        <row r="7886">
          <cell r="H7886">
            <v>0</v>
          </cell>
        </row>
        <row r="7887">
          <cell r="H7887">
            <v>0</v>
          </cell>
        </row>
        <row r="7888">
          <cell r="H7888">
            <v>0</v>
          </cell>
        </row>
        <row r="7889">
          <cell r="H7889">
            <v>0</v>
          </cell>
        </row>
        <row r="7890">
          <cell r="H7890">
            <v>0</v>
          </cell>
        </row>
        <row r="7891">
          <cell r="H7891">
            <v>0</v>
          </cell>
        </row>
        <row r="7892">
          <cell r="H7892">
            <v>0</v>
          </cell>
        </row>
        <row r="7893">
          <cell r="H7893">
            <v>0</v>
          </cell>
        </row>
        <row r="7894">
          <cell r="H7894">
            <v>0</v>
          </cell>
        </row>
        <row r="7895">
          <cell r="H7895">
            <v>0</v>
          </cell>
        </row>
        <row r="7896">
          <cell r="H7896">
            <v>0</v>
          </cell>
        </row>
        <row r="7897">
          <cell r="H7897">
            <v>0</v>
          </cell>
        </row>
        <row r="7898">
          <cell r="H7898">
            <v>0</v>
          </cell>
        </row>
        <row r="7899">
          <cell r="H7899">
            <v>0</v>
          </cell>
        </row>
        <row r="7900">
          <cell r="H7900">
            <v>0</v>
          </cell>
        </row>
        <row r="7901">
          <cell r="H7901">
            <v>0</v>
          </cell>
        </row>
        <row r="7902">
          <cell r="H7902">
            <v>0</v>
          </cell>
        </row>
        <row r="7903">
          <cell r="H7903">
            <v>0</v>
          </cell>
        </row>
        <row r="7904">
          <cell r="H7904">
            <v>0</v>
          </cell>
        </row>
        <row r="7905">
          <cell r="H7905">
            <v>0</v>
          </cell>
        </row>
        <row r="7906">
          <cell r="H7906">
            <v>0</v>
          </cell>
        </row>
        <row r="7907">
          <cell r="H7907">
            <v>0</v>
          </cell>
        </row>
        <row r="7908">
          <cell r="H7908">
            <v>0</v>
          </cell>
        </row>
        <row r="7909">
          <cell r="H7909">
            <v>0</v>
          </cell>
        </row>
        <row r="7910">
          <cell r="H7910">
            <v>0</v>
          </cell>
        </row>
        <row r="7911">
          <cell r="H7911">
            <v>0</v>
          </cell>
        </row>
        <row r="7912">
          <cell r="H7912">
            <v>0</v>
          </cell>
        </row>
        <row r="7913">
          <cell r="H7913">
            <v>0</v>
          </cell>
        </row>
        <row r="7914">
          <cell r="H7914">
            <v>0</v>
          </cell>
        </row>
        <row r="7915">
          <cell r="H7915">
            <v>0</v>
          </cell>
        </row>
        <row r="7916">
          <cell r="H7916">
            <v>0</v>
          </cell>
        </row>
        <row r="7917">
          <cell r="H7917">
            <v>0</v>
          </cell>
        </row>
        <row r="7918">
          <cell r="H7918">
            <v>0</v>
          </cell>
        </row>
        <row r="7919">
          <cell r="H7919">
            <v>0</v>
          </cell>
        </row>
        <row r="7920">
          <cell r="H7920">
            <v>0</v>
          </cell>
        </row>
        <row r="7921">
          <cell r="H7921">
            <v>0</v>
          </cell>
        </row>
        <row r="7922">
          <cell r="H7922">
            <v>0</v>
          </cell>
        </row>
        <row r="7923">
          <cell r="H7923">
            <v>0</v>
          </cell>
        </row>
        <row r="7924">
          <cell r="H7924">
            <v>0</v>
          </cell>
        </row>
        <row r="7925">
          <cell r="H7925">
            <v>0</v>
          </cell>
        </row>
        <row r="7926">
          <cell r="H7926">
            <v>0</v>
          </cell>
        </row>
        <row r="7927">
          <cell r="H7927">
            <v>0</v>
          </cell>
        </row>
        <row r="7928">
          <cell r="H7928">
            <v>0</v>
          </cell>
        </row>
        <row r="7929">
          <cell r="H7929">
            <v>0</v>
          </cell>
        </row>
        <row r="7930">
          <cell r="H7930">
            <v>0</v>
          </cell>
        </row>
        <row r="7931">
          <cell r="H7931">
            <v>0</v>
          </cell>
        </row>
        <row r="7932">
          <cell r="H7932">
            <v>0</v>
          </cell>
        </row>
        <row r="7933">
          <cell r="H7933">
            <v>0</v>
          </cell>
        </row>
        <row r="7934">
          <cell r="H7934">
            <v>0</v>
          </cell>
        </row>
        <row r="7935">
          <cell r="H7935">
            <v>0</v>
          </cell>
        </row>
        <row r="7936">
          <cell r="H7936">
            <v>0</v>
          </cell>
        </row>
        <row r="7937">
          <cell r="H7937">
            <v>0</v>
          </cell>
        </row>
        <row r="7938">
          <cell r="H7938">
            <v>0</v>
          </cell>
        </row>
        <row r="7939">
          <cell r="H7939">
            <v>0</v>
          </cell>
        </row>
        <row r="7940">
          <cell r="H7940">
            <v>0</v>
          </cell>
        </row>
        <row r="7941">
          <cell r="H7941">
            <v>0</v>
          </cell>
        </row>
        <row r="7942">
          <cell r="H7942">
            <v>0</v>
          </cell>
        </row>
        <row r="7943">
          <cell r="H7943">
            <v>0</v>
          </cell>
        </row>
        <row r="7944">
          <cell r="H7944">
            <v>0</v>
          </cell>
        </row>
        <row r="7945">
          <cell r="H7945">
            <v>0</v>
          </cell>
        </row>
        <row r="7946">
          <cell r="H7946">
            <v>0</v>
          </cell>
        </row>
        <row r="7947">
          <cell r="H7947">
            <v>0</v>
          </cell>
        </row>
        <row r="7948">
          <cell r="H7948">
            <v>0</v>
          </cell>
        </row>
        <row r="7949">
          <cell r="H7949">
            <v>0</v>
          </cell>
        </row>
        <row r="7950">
          <cell r="H7950">
            <v>0</v>
          </cell>
        </row>
        <row r="7951">
          <cell r="H795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1.00.00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 TANAH"/>
      <sheetName val="B. PELTN MSIN "/>
      <sheetName val="B. PELTN MSIN  (2)"/>
      <sheetName val="c. GB"/>
      <sheetName val="D. JIJ"/>
      <sheetName val="E.ATL"/>
      <sheetName val="F.AL"/>
      <sheetName val="BI"/>
      <sheetName val="201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PATI"/>
      <sheetName val="WABUP"/>
      <sheetName val="DPRD"/>
      <sheetName val="SEKRETARIAT DAERAH"/>
      <sheetName val="SEKDA"/>
      <sheetName val="ASS. 1"/>
      <sheetName val="ASS. 2"/>
      <sheetName val="UMUM"/>
      <sheetName val="KEUANGAN"/>
      <sheetName val="KEPEGAWAIAN"/>
      <sheetName val="HUKUM"/>
      <sheetName val="PERTANIAN"/>
      <sheetName val="PERINDAG"/>
      <sheetName val="RT. ANGIN"/>
      <sheetName val="LASUSUA"/>
      <sheetName val="KODEOHA "/>
      <sheetName val="NGAPA"/>
      <sheetName val="PAKUE"/>
      <sheetName val="BT. PUTIH"/>
      <sheetName val="SETWAN"/>
      <sheetName val="KPUD kurang 66 jt"/>
      <sheetName val="PERTAMBANGAN"/>
      <sheetName val="PU "/>
      <sheetName val="KEHUTANAN"/>
      <sheetName val="KESEHATAN"/>
      <sheetName val="Aliran Kas"/>
      <sheetName val="LRA"/>
      <sheetName val="Silpa"/>
      <sheetName val="Rekap Pdptn"/>
      <sheetName val="Pdptn"/>
      <sheetName val="Rekap Belanja"/>
      <sheetName val="Rekap Publik"/>
      <sheetName val="Publik"/>
      <sheetName val="Rekap Aprtr"/>
      <sheetName val="Aparatur"/>
      <sheetName val="Bant &amp; Tdk Trsangka"/>
      <sheetName val="Pembiayaan"/>
      <sheetName val="DISPENDA"/>
      <sheetName val="DIKBUDP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"/>
      <sheetName val="jns_aset"/>
      <sheetName val="MASA MANFAAT"/>
      <sheetName val="UE"/>
      <sheetName val="KIB A"/>
      <sheetName val="KIB B"/>
      <sheetName val="KIB C"/>
      <sheetName val="KIB D"/>
      <sheetName val="KIB E"/>
      <sheetName val="KIB F"/>
      <sheetName val="KIB B&lt;300000"/>
      <sheetName val="note2017"/>
      <sheetName val="Sheet2"/>
    </sheetNames>
    <sheetDataSet>
      <sheetData sheetId="0">
        <row r="2">
          <cell r="B2" t="str">
            <v>1.00.00</v>
          </cell>
          <cell r="C2" t="str">
            <v>GOLONGAN TANAH</v>
          </cell>
        </row>
        <row r="3">
          <cell r="B3" t="str">
            <v>1.01.00</v>
          </cell>
          <cell r="C3" t="str">
            <v>TANAH</v>
          </cell>
        </row>
        <row r="4">
          <cell r="B4" t="str">
            <v>1.01.01</v>
          </cell>
          <cell r="C4" t="str">
            <v>PERKAMPUNGAN</v>
          </cell>
          <cell r="D4">
            <v>3</v>
          </cell>
        </row>
        <row r="5">
          <cell r="B5" t="str">
            <v>1.01.02</v>
          </cell>
          <cell r="C5" t="str">
            <v>TANAH PERTANIAN</v>
          </cell>
          <cell r="D5">
            <v>3</v>
          </cell>
        </row>
        <row r="6">
          <cell r="B6" t="str">
            <v>1.01.03</v>
          </cell>
          <cell r="C6" t="str">
            <v>TANAH PERKEBUNAN</v>
          </cell>
          <cell r="D6">
            <v>3</v>
          </cell>
        </row>
        <row r="7">
          <cell r="B7" t="str">
            <v>1.01.04</v>
          </cell>
          <cell r="C7" t="str">
            <v>KEBUN CAMPURAN</v>
          </cell>
          <cell r="D7">
            <v>3</v>
          </cell>
        </row>
        <row r="8">
          <cell r="B8" t="str">
            <v>1.01.05</v>
          </cell>
          <cell r="C8" t="str">
            <v>HUTAN</v>
          </cell>
          <cell r="D8">
            <v>3</v>
          </cell>
        </row>
        <row r="9">
          <cell r="B9" t="str">
            <v>1.01.06</v>
          </cell>
          <cell r="C9" t="str">
            <v>KOLAM IKAN</v>
          </cell>
          <cell r="D9">
            <v>3</v>
          </cell>
        </row>
        <row r="10">
          <cell r="B10" t="str">
            <v>1.01.07</v>
          </cell>
          <cell r="C10" t="str">
            <v>DANAU/RAWA</v>
          </cell>
          <cell r="D10">
            <v>3</v>
          </cell>
        </row>
        <row r="11">
          <cell r="B11" t="str">
            <v>1.01.08</v>
          </cell>
          <cell r="C11" t="str">
            <v>TANAH TANDUS/RUSAK</v>
          </cell>
          <cell r="D11">
            <v>3</v>
          </cell>
        </row>
        <row r="12">
          <cell r="B12" t="str">
            <v>1.01.09</v>
          </cell>
          <cell r="C12" t="str">
            <v>ALANG-ALANG DAN PADANG RUMPUT</v>
          </cell>
          <cell r="D12">
            <v>3</v>
          </cell>
        </row>
        <row r="13">
          <cell r="B13" t="str">
            <v>1.01.10</v>
          </cell>
          <cell r="C13" t="str">
            <v>TANAH PENGGUNA LAIN</v>
          </cell>
          <cell r="D13">
            <v>3</v>
          </cell>
        </row>
        <row r="14">
          <cell r="B14" t="str">
            <v>1.01.11</v>
          </cell>
          <cell r="C14" t="str">
            <v>TANAH UNTUK BANGUNAN GEDUNG</v>
          </cell>
          <cell r="D14">
            <v>3</v>
          </cell>
        </row>
        <row r="15">
          <cell r="B15" t="str">
            <v>1.01.12</v>
          </cell>
          <cell r="C15" t="str">
            <v>TANAH PERTAMBANGAN</v>
          </cell>
          <cell r="D15">
            <v>3</v>
          </cell>
        </row>
        <row r="16">
          <cell r="B16" t="str">
            <v>1.01.13</v>
          </cell>
          <cell r="C16" t="str">
            <v>TANAH UNTUK BANGUNAN BUKAN GEDUNG</v>
          </cell>
          <cell r="D16">
            <v>3</v>
          </cell>
        </row>
        <row r="17">
          <cell r="B17" t="str">
            <v>2.00.00</v>
          </cell>
          <cell r="C17" t="str">
            <v>GOLONGAN PERALATAN DAN MESIN</v>
          </cell>
          <cell r="D17">
            <v>1</v>
          </cell>
        </row>
        <row r="18">
          <cell r="B18" t="str">
            <v>2.02.00</v>
          </cell>
          <cell r="C18" t="str">
            <v>ALAT -ALAT BESAR</v>
          </cell>
          <cell r="D18">
            <v>2</v>
          </cell>
        </row>
        <row r="19">
          <cell r="B19" t="str">
            <v>2.02.01</v>
          </cell>
          <cell r="C19" t="str">
            <v>Alat-alat Besar Darat</v>
          </cell>
          <cell r="D19">
            <v>3</v>
          </cell>
          <cell r="E19">
            <v>10</v>
          </cell>
        </row>
        <row r="20">
          <cell r="B20" t="str">
            <v>2.02.02</v>
          </cell>
          <cell r="C20" t="str">
            <v>Alat-alat Besar Apung</v>
          </cell>
          <cell r="D20">
            <v>3</v>
          </cell>
          <cell r="E20">
            <v>8</v>
          </cell>
        </row>
        <row r="21">
          <cell r="B21" t="str">
            <v>2.02.03</v>
          </cell>
          <cell r="C21" t="str">
            <v>Alat-alat Bantu</v>
          </cell>
          <cell r="D21">
            <v>3</v>
          </cell>
          <cell r="E21">
            <v>7</v>
          </cell>
        </row>
        <row r="22">
          <cell r="B22" t="str">
            <v>2.03.00</v>
          </cell>
          <cell r="C22" t="str">
            <v>ALAT- ALAT ANGKUTAN</v>
          </cell>
          <cell r="D22">
            <v>2</v>
          </cell>
        </row>
        <row r="23">
          <cell r="B23" t="str">
            <v>2.03.01</v>
          </cell>
          <cell r="C23" t="str">
            <v>Alat Angkutan Darat Bermotor</v>
          </cell>
          <cell r="D23">
            <v>3</v>
          </cell>
          <cell r="E23">
            <v>7</v>
          </cell>
        </row>
        <row r="24">
          <cell r="B24" t="str">
            <v>2.03.02</v>
          </cell>
          <cell r="C24" t="str">
            <v>Alat Angkutan Berat tak Bermotor</v>
          </cell>
          <cell r="D24">
            <v>3</v>
          </cell>
          <cell r="E24">
            <v>2</v>
          </cell>
        </row>
        <row r="25">
          <cell r="B25" t="str">
            <v>2.03.03</v>
          </cell>
          <cell r="C25" t="str">
            <v>Alat Angkut Apung Bermotor</v>
          </cell>
          <cell r="D25">
            <v>3</v>
          </cell>
          <cell r="E25">
            <v>10</v>
          </cell>
        </row>
        <row r="26">
          <cell r="B26" t="str">
            <v>2.03.04</v>
          </cell>
          <cell r="C26" t="str">
            <v>Alat Angkut Apung Tak Bermotor</v>
          </cell>
          <cell r="D26">
            <v>3</v>
          </cell>
          <cell r="E26">
            <v>3</v>
          </cell>
        </row>
        <row r="27">
          <cell r="B27" t="str">
            <v>2.04.00</v>
          </cell>
          <cell r="C27" t="str">
            <v>ALAT BENGKEL DAN ALAT UKUR</v>
          </cell>
          <cell r="D27">
            <v>2</v>
          </cell>
        </row>
        <row r="28">
          <cell r="B28" t="str">
            <v>2.04.01</v>
          </cell>
          <cell r="C28" t="str">
            <v>Alat Bengkel Bermesin</v>
          </cell>
          <cell r="D28">
            <v>3</v>
          </cell>
          <cell r="E28">
            <v>10</v>
          </cell>
        </row>
        <row r="29">
          <cell r="B29" t="str">
            <v>2.04.02</v>
          </cell>
          <cell r="C29" t="str">
            <v>Alat Bengkel Tak Bermesin</v>
          </cell>
          <cell r="D29">
            <v>3</v>
          </cell>
          <cell r="E29">
            <v>5</v>
          </cell>
        </row>
        <row r="30">
          <cell r="B30" t="str">
            <v>2.04.03</v>
          </cell>
          <cell r="C30" t="str">
            <v>Alat Ukur</v>
          </cell>
          <cell r="D30">
            <v>3</v>
          </cell>
          <cell r="E30">
            <v>5</v>
          </cell>
        </row>
        <row r="31">
          <cell r="B31" t="str">
            <v>2.05.00</v>
          </cell>
          <cell r="C31" t="str">
            <v>ALAT PERTANIAN</v>
          </cell>
          <cell r="D31">
            <v>2</v>
          </cell>
        </row>
        <row r="32">
          <cell r="B32" t="str">
            <v>2.05.01</v>
          </cell>
          <cell r="C32" t="str">
            <v>ALAT PENGOLAHAN</v>
          </cell>
          <cell r="D32">
            <v>3</v>
          </cell>
          <cell r="E32">
            <v>4</v>
          </cell>
        </row>
        <row r="33">
          <cell r="B33" t="str">
            <v>2.05.02</v>
          </cell>
          <cell r="C33" t="str">
            <v>ALAT PEMELIHARAAN TANAMAN/ALAT PENYIMPANAN</v>
          </cell>
          <cell r="D33">
            <v>3</v>
          </cell>
          <cell r="E33">
            <v>4</v>
          </cell>
        </row>
        <row r="34">
          <cell r="B34" t="str">
            <v>2.06.00</v>
          </cell>
          <cell r="C34" t="str">
            <v>ALAT KANTOR DAN RUMAH TANGGA</v>
          </cell>
          <cell r="D34">
            <v>2</v>
          </cell>
        </row>
        <row r="35">
          <cell r="B35" t="str">
            <v>2.06.01</v>
          </cell>
          <cell r="C35" t="str">
            <v>ALAT KANTOR</v>
          </cell>
          <cell r="D35">
            <v>3</v>
          </cell>
          <cell r="E35">
            <v>5</v>
          </cell>
        </row>
        <row r="36">
          <cell r="B36" t="str">
            <v>2.06.02</v>
          </cell>
          <cell r="C36" t="str">
            <v>ALAT RUMAH TANGGA</v>
          </cell>
          <cell r="D36">
            <v>3</v>
          </cell>
          <cell r="E36">
            <v>5</v>
          </cell>
        </row>
        <row r="37">
          <cell r="B37" t="str">
            <v>2.06.03</v>
          </cell>
          <cell r="C37" t="str">
            <v>KOMPUTER</v>
          </cell>
          <cell r="D37">
            <v>3</v>
          </cell>
          <cell r="E37">
            <v>4</v>
          </cell>
        </row>
        <row r="38">
          <cell r="B38" t="str">
            <v>2.06.04</v>
          </cell>
          <cell r="C38" t="str">
            <v>MEJA DAN KURSI KERJA/RAPAT PEJABAT</v>
          </cell>
          <cell r="D38">
            <v>3</v>
          </cell>
          <cell r="E38">
            <v>5</v>
          </cell>
        </row>
        <row r="39">
          <cell r="B39" t="str">
            <v>2.07.00</v>
          </cell>
          <cell r="C39" t="str">
            <v>ALAT STUDIO DAN ALAT KOMUNIKASI</v>
          </cell>
          <cell r="D39">
            <v>2</v>
          </cell>
        </row>
        <row r="40">
          <cell r="B40" t="str">
            <v>2.07.01</v>
          </cell>
          <cell r="C40" t="str">
            <v>ALAT STUDIO</v>
          </cell>
          <cell r="D40">
            <v>3</v>
          </cell>
          <cell r="E40">
            <v>5</v>
          </cell>
        </row>
        <row r="41">
          <cell r="B41" t="str">
            <v>2.07.02</v>
          </cell>
          <cell r="C41" t="str">
            <v>ALAT KOMUNIKASI</v>
          </cell>
          <cell r="D41">
            <v>3</v>
          </cell>
          <cell r="E41">
            <v>5</v>
          </cell>
        </row>
        <row r="42">
          <cell r="B42" t="str">
            <v>2.07.03</v>
          </cell>
          <cell r="C42" t="str">
            <v>PERALATAN PEMANCAR</v>
          </cell>
          <cell r="D42">
            <v>3</v>
          </cell>
          <cell r="E42">
            <v>10</v>
          </cell>
        </row>
        <row r="43">
          <cell r="B43" t="str">
            <v>2.08.00</v>
          </cell>
          <cell r="C43" t="str">
            <v>ALAT-ALAT KEDOKTERAN</v>
          </cell>
          <cell r="D43">
            <v>2</v>
          </cell>
        </row>
        <row r="44">
          <cell r="B44" t="str">
            <v>2.08.01</v>
          </cell>
          <cell r="C44" t="str">
            <v>ALAT KEDOKTERAN</v>
          </cell>
          <cell r="D44">
            <v>3</v>
          </cell>
          <cell r="E44">
            <v>5</v>
          </cell>
        </row>
        <row r="45">
          <cell r="B45" t="str">
            <v>2.08.02</v>
          </cell>
          <cell r="C45" t="str">
            <v>ALAT KESEHATAN</v>
          </cell>
          <cell r="D45">
            <v>3</v>
          </cell>
          <cell r="E45">
            <v>5</v>
          </cell>
        </row>
        <row r="46">
          <cell r="B46" t="str">
            <v>2.09.00</v>
          </cell>
          <cell r="C46" t="str">
            <v>ALAT LABORATORIM</v>
          </cell>
          <cell r="D46">
            <v>2</v>
          </cell>
        </row>
        <row r="47">
          <cell r="B47" t="str">
            <v>2.09.01</v>
          </cell>
          <cell r="C47" t="str">
            <v>UNIT UNIT LABORATORIUM</v>
          </cell>
          <cell r="D47">
            <v>3</v>
          </cell>
          <cell r="E47">
            <v>8</v>
          </cell>
        </row>
        <row r="48">
          <cell r="B48" t="str">
            <v>2.09.02</v>
          </cell>
          <cell r="C48" t="str">
            <v>ALAT PERAGA / PRAKTEK SEKOLAH</v>
          </cell>
          <cell r="D48">
            <v>3</v>
          </cell>
          <cell r="E48">
            <v>10</v>
          </cell>
        </row>
        <row r="49">
          <cell r="B49" t="str">
            <v>2.09.03</v>
          </cell>
          <cell r="C49" t="str">
            <v>UNIT ALAT LABORATORIUM KIMIA NUKLIR</v>
          </cell>
          <cell r="D49">
            <v>3</v>
          </cell>
          <cell r="E49">
            <v>15</v>
          </cell>
        </row>
        <row r="50">
          <cell r="B50" t="str">
            <v>2.09.04</v>
          </cell>
          <cell r="C50" t="str">
            <v>ALAT LABORAORIUM FISIKA NUKLIR /ELEKTRONIKA</v>
          </cell>
          <cell r="D50">
            <v>3</v>
          </cell>
          <cell r="E50">
            <v>15</v>
          </cell>
        </row>
        <row r="51">
          <cell r="B51" t="str">
            <v>2.09.05</v>
          </cell>
          <cell r="C51" t="str">
            <v>ALAT PROTEKSI RADIASI / PROTEKSI LINGKUNGAN</v>
          </cell>
          <cell r="D51">
            <v>3</v>
          </cell>
          <cell r="E51">
            <v>10</v>
          </cell>
        </row>
        <row r="52">
          <cell r="B52" t="str">
            <v>2.09.06</v>
          </cell>
          <cell r="C52" t="str">
            <v>RADIATION APPLICATION AND NON DESTRUCTIVE TESTING LABORATORY (BATAM)</v>
          </cell>
          <cell r="D52">
            <v>3</v>
          </cell>
          <cell r="E52">
            <v>10</v>
          </cell>
        </row>
        <row r="53">
          <cell r="B53" t="str">
            <v>2.09.07</v>
          </cell>
          <cell r="C53" t="str">
            <v>ALAT LABORATORIUM LINGKUNGAN HIDUP</v>
          </cell>
          <cell r="D53">
            <v>3</v>
          </cell>
          <cell r="E53">
            <v>7</v>
          </cell>
        </row>
        <row r="54">
          <cell r="B54" t="str">
            <v>2.09.08</v>
          </cell>
          <cell r="C54" t="str">
            <v>PERALATAN LABORATORIUM HIDRODINAMIKA</v>
          </cell>
          <cell r="D54">
            <v>3</v>
          </cell>
          <cell r="E54">
            <v>15</v>
          </cell>
        </row>
        <row r="55">
          <cell r="B55" t="str">
            <v>2.10.00</v>
          </cell>
          <cell r="C55" t="str">
            <v>ALAT-ALAT PERSENJATAAN/KEAMANAN</v>
          </cell>
          <cell r="D55">
            <v>2</v>
          </cell>
        </row>
        <row r="56">
          <cell r="B56" t="str">
            <v>2.10.01</v>
          </cell>
          <cell r="C56" t="str">
            <v>SENJATA API</v>
          </cell>
          <cell r="D56">
            <v>3</v>
          </cell>
          <cell r="E56">
            <v>10</v>
          </cell>
        </row>
        <row r="57">
          <cell r="B57" t="str">
            <v>2.10.02</v>
          </cell>
          <cell r="C57" t="str">
            <v>PERSENJATAAN NON SENJATA API</v>
          </cell>
          <cell r="D57">
            <v>3</v>
          </cell>
          <cell r="E57">
            <v>3</v>
          </cell>
        </row>
        <row r="58">
          <cell r="B58" t="str">
            <v>2.10.03</v>
          </cell>
          <cell r="C58" t="str">
            <v>AMUNIISI</v>
          </cell>
          <cell r="D58">
            <v>3</v>
          </cell>
          <cell r="E58">
            <v>5</v>
          </cell>
        </row>
        <row r="59">
          <cell r="B59" t="str">
            <v>2.10.04</v>
          </cell>
          <cell r="C59" t="str">
            <v>SENJATA SINAR</v>
          </cell>
          <cell r="D59">
            <v>3</v>
          </cell>
        </row>
        <row r="60">
          <cell r="B60" t="str">
            <v>3.00.00</v>
          </cell>
          <cell r="C60" t="str">
            <v>GOLONGAN GEDUNG DAN BANGUNAN</v>
          </cell>
          <cell r="D60">
            <v>1</v>
          </cell>
        </row>
        <row r="61">
          <cell r="B61" t="str">
            <v>3.11.00</v>
          </cell>
          <cell r="C61" t="str">
            <v>BANGUNAN GEDUNG</v>
          </cell>
          <cell r="D61">
            <v>2</v>
          </cell>
        </row>
        <row r="62">
          <cell r="B62" t="str">
            <v>3.11.01</v>
          </cell>
          <cell r="C62" t="str">
            <v>BANGUNAN GEDUNG TEMPAT KERJA</v>
          </cell>
          <cell r="D62">
            <v>3</v>
          </cell>
          <cell r="E62">
            <v>50</v>
          </cell>
        </row>
        <row r="63">
          <cell r="B63" t="str">
            <v>3.11.02</v>
          </cell>
          <cell r="C63" t="str">
            <v>BANGUNAN GEDUNG TEMPAT TINGGAL</v>
          </cell>
          <cell r="D63">
            <v>3</v>
          </cell>
          <cell r="E63">
            <v>50</v>
          </cell>
        </row>
        <row r="64">
          <cell r="B64" t="str">
            <v>3.11.03</v>
          </cell>
          <cell r="C64" t="str">
            <v>BANGUNAN MENARA</v>
          </cell>
          <cell r="D64">
            <v>3</v>
          </cell>
          <cell r="E64">
            <v>40</v>
          </cell>
        </row>
        <row r="65">
          <cell r="B65" t="str">
            <v>3.12.00</v>
          </cell>
          <cell r="C65" t="str">
            <v>MONUMEN</v>
          </cell>
          <cell r="D65">
            <v>2</v>
          </cell>
        </row>
        <row r="66">
          <cell r="B66" t="str">
            <v>3.12.01</v>
          </cell>
          <cell r="C66" t="str">
            <v>Bangunan Bersejarah</v>
          </cell>
          <cell r="D66">
            <v>3</v>
          </cell>
          <cell r="E66">
            <v>50</v>
          </cell>
        </row>
        <row r="67">
          <cell r="B67" t="str">
            <v>3.12.02</v>
          </cell>
          <cell r="C67" t="str">
            <v>TUGU PERINGATAN</v>
          </cell>
          <cell r="D67">
            <v>3</v>
          </cell>
          <cell r="E67">
            <v>50</v>
          </cell>
        </row>
        <row r="68">
          <cell r="B68" t="str">
            <v>3.12.03</v>
          </cell>
          <cell r="C68" t="str">
            <v>CANDI</v>
          </cell>
          <cell r="D68">
            <v>3</v>
          </cell>
          <cell r="E68">
            <v>50</v>
          </cell>
        </row>
        <row r="69">
          <cell r="B69" t="str">
            <v>3.12.04</v>
          </cell>
          <cell r="C69" t="str">
            <v>MONUMEN/BANUNAN BERSEJARAH</v>
          </cell>
          <cell r="D69">
            <v>3</v>
          </cell>
          <cell r="E69">
            <v>50</v>
          </cell>
        </row>
        <row r="70">
          <cell r="B70" t="str">
            <v>3.12.07</v>
          </cell>
          <cell r="C70" t="str">
            <v>RAMBU-RAMBU</v>
          </cell>
          <cell r="D70">
            <v>3</v>
          </cell>
          <cell r="E70">
            <v>50</v>
          </cell>
        </row>
        <row r="71">
          <cell r="B71" t="str">
            <v>3.12.08</v>
          </cell>
          <cell r="C71" t="str">
            <v>RAMBU-RAMBU LALU LINTAS UDARA</v>
          </cell>
          <cell r="D71">
            <v>3</v>
          </cell>
          <cell r="E71">
            <v>50</v>
          </cell>
        </row>
        <row r="72">
          <cell r="B72" t="str">
            <v>4.00.00</v>
          </cell>
          <cell r="C72" t="str">
            <v>GOLONGAN JALAN, IRIGASI DAN JARINGAN</v>
          </cell>
          <cell r="D72">
            <v>1</v>
          </cell>
        </row>
        <row r="73">
          <cell r="B73" t="str">
            <v>4.13.00</v>
          </cell>
          <cell r="C73" t="str">
            <v>JALAN DAN JEMBATAN</v>
          </cell>
          <cell r="D73">
            <v>2</v>
          </cell>
        </row>
        <row r="74">
          <cell r="B74" t="str">
            <v>4.13.01</v>
          </cell>
          <cell r="C74" t="str">
            <v>JALAN</v>
          </cell>
          <cell r="D74">
            <v>3</v>
          </cell>
          <cell r="E74">
            <v>10</v>
          </cell>
        </row>
        <row r="75">
          <cell r="B75" t="str">
            <v>4.14.00</v>
          </cell>
          <cell r="C75" t="str">
            <v>BANGUNAN AIR/IRIGASI</v>
          </cell>
          <cell r="D75">
            <v>2</v>
          </cell>
        </row>
        <row r="76">
          <cell r="B76" t="str">
            <v>4.14.01</v>
          </cell>
          <cell r="C76" t="str">
            <v>Bangunan Air Irigasi</v>
          </cell>
          <cell r="D76">
            <v>3</v>
          </cell>
          <cell r="E76">
            <v>50</v>
          </cell>
        </row>
        <row r="77">
          <cell r="B77" t="str">
            <v>4.14.04</v>
          </cell>
          <cell r="C77" t="str">
            <v>BANGUNAN PENGAMAN SUNGAI DAN PENANGGULANGAN BENCANA ALAM</v>
          </cell>
          <cell r="D77">
            <v>3</v>
          </cell>
          <cell r="E77">
            <v>10</v>
          </cell>
        </row>
        <row r="78">
          <cell r="B78" t="str">
            <v>4.14.05</v>
          </cell>
          <cell r="C78" t="str">
            <v>BANGUNAN PENGEMBANGAN SUMBER AIR DAN AIR TNH</v>
          </cell>
          <cell r="D78">
            <v>3</v>
          </cell>
          <cell r="E78">
            <v>30</v>
          </cell>
        </row>
        <row r="79">
          <cell r="B79" t="str">
            <v>4.14.08</v>
          </cell>
          <cell r="C79" t="str">
            <v>BANGUNAN AIR</v>
          </cell>
          <cell r="D79">
            <v>3</v>
          </cell>
          <cell r="E79">
            <v>40</v>
          </cell>
        </row>
        <row r="80">
          <cell r="B80" t="str">
            <v>4.15.00</v>
          </cell>
          <cell r="C80" t="str">
            <v>INSTALASI</v>
          </cell>
          <cell r="D80">
            <v>2</v>
          </cell>
        </row>
        <row r="81">
          <cell r="B81" t="str">
            <v>4.15.01</v>
          </cell>
          <cell r="C81" t="str">
            <v>INSTALASI AIR MINUM/BERSIH</v>
          </cell>
          <cell r="D81">
            <v>3</v>
          </cell>
          <cell r="E81">
            <v>30</v>
          </cell>
        </row>
        <row r="82">
          <cell r="B82" t="str">
            <v>4.15.03</v>
          </cell>
          <cell r="C82" t="str">
            <v>INSTALASI PENGOLAHAN SAMPAH NON ORGANIK</v>
          </cell>
          <cell r="D82">
            <v>3</v>
          </cell>
          <cell r="E82">
            <v>10</v>
          </cell>
        </row>
        <row r="83">
          <cell r="B83" t="str">
            <v>4.15.04</v>
          </cell>
          <cell r="C83" t="str">
            <v>INSTALASI PENGOLAHAN BAHAN BANGUNAN</v>
          </cell>
          <cell r="D83">
            <v>3</v>
          </cell>
          <cell r="E83">
            <v>10</v>
          </cell>
        </row>
        <row r="84">
          <cell r="B84" t="str">
            <v>4.15.06</v>
          </cell>
          <cell r="C84" t="str">
            <v>INSTALASI GARDU LISTRIK</v>
          </cell>
          <cell r="D84">
            <v>3</v>
          </cell>
          <cell r="E84">
            <v>40</v>
          </cell>
        </row>
        <row r="85">
          <cell r="B85" t="str">
            <v>4.15.07</v>
          </cell>
          <cell r="C85" t="str">
            <v>INSTALASI PERTAHANAN</v>
          </cell>
          <cell r="D85">
            <v>3</v>
          </cell>
          <cell r="E85">
            <v>30</v>
          </cell>
        </row>
        <row r="86">
          <cell r="B86" t="str">
            <v>4.15.08</v>
          </cell>
          <cell r="C86" t="str">
            <v>INSTALASI GAS</v>
          </cell>
          <cell r="D86">
            <v>3</v>
          </cell>
          <cell r="E86">
            <v>30</v>
          </cell>
        </row>
        <row r="87">
          <cell r="B87" t="str">
            <v>4.15.09</v>
          </cell>
          <cell r="C87" t="str">
            <v>INSTALASI PENGAMAN</v>
          </cell>
          <cell r="D87">
            <v>3</v>
          </cell>
          <cell r="E87">
            <v>20</v>
          </cell>
        </row>
        <row r="88">
          <cell r="B88" t="str">
            <v>4.16.00</v>
          </cell>
          <cell r="C88" t="str">
            <v>JARINGAN</v>
          </cell>
          <cell r="D88">
            <v>2</v>
          </cell>
        </row>
        <row r="89">
          <cell r="B89" t="str">
            <v>4.16.02</v>
          </cell>
          <cell r="C89" t="str">
            <v>JARINGAN LISTRIK</v>
          </cell>
          <cell r="D89">
            <v>3</v>
          </cell>
          <cell r="E89">
            <v>40</v>
          </cell>
        </row>
        <row r="90">
          <cell r="B90" t="str">
            <v>4.16.03</v>
          </cell>
          <cell r="C90" t="str">
            <v>JARINGAN TELEPON</v>
          </cell>
          <cell r="D90">
            <v>3</v>
          </cell>
          <cell r="E90">
            <v>20</v>
          </cell>
        </row>
        <row r="91">
          <cell r="B91" t="str">
            <v>4.16.04</v>
          </cell>
          <cell r="C91" t="str">
            <v>JARINGAN GAS</v>
          </cell>
          <cell r="D91">
            <v>3</v>
          </cell>
          <cell r="E91">
            <v>30</v>
          </cell>
        </row>
        <row r="92">
          <cell r="B92" t="str">
            <v>5.00.00</v>
          </cell>
          <cell r="C92" t="str">
            <v>GOLONGAN ASSET TETAP LAINNYA</v>
          </cell>
          <cell r="D92">
            <v>1</v>
          </cell>
        </row>
        <row r="93">
          <cell r="B93" t="str">
            <v>5.17.00</v>
          </cell>
          <cell r="C93" t="str">
            <v>BUKU DAN PERPUSTAKAAN</v>
          </cell>
          <cell r="D93">
            <v>2</v>
          </cell>
        </row>
        <row r="94">
          <cell r="B94" t="str">
            <v>5.17.01</v>
          </cell>
          <cell r="C94" t="str">
            <v>BUKU</v>
          </cell>
          <cell r="D94">
            <v>3</v>
          </cell>
        </row>
        <row r="95">
          <cell r="B95" t="str">
            <v>5.17.03</v>
          </cell>
          <cell r="C95" t="str">
            <v>BARANG-BARANG PERPUSTAKAAN</v>
          </cell>
          <cell r="D95">
            <v>3</v>
          </cell>
        </row>
        <row r="96">
          <cell r="B96" t="str">
            <v>5.18.00</v>
          </cell>
          <cell r="C96" t="str">
            <v>BARANG BERCORAK KEBUDAYAAN</v>
          </cell>
          <cell r="D96">
            <v>2</v>
          </cell>
        </row>
        <row r="97">
          <cell r="B97" t="str">
            <v>5.18.01</v>
          </cell>
          <cell r="C97" t="str">
            <v>BARANG BERCORAK KEBUDAYAAN</v>
          </cell>
          <cell r="D97">
            <v>3</v>
          </cell>
        </row>
        <row r="98">
          <cell r="B98" t="str">
            <v>5.18.02</v>
          </cell>
          <cell r="C98" t="str">
            <v>ALAT OLAH RAGA LAINNYA</v>
          </cell>
          <cell r="D98">
            <v>3</v>
          </cell>
        </row>
        <row r="99">
          <cell r="B99" t="str">
            <v>5.19.00</v>
          </cell>
          <cell r="C99" t="str">
            <v>HEWAN DAN TERNAK SERTA TANAMAN</v>
          </cell>
          <cell r="D99">
            <v>2</v>
          </cell>
        </row>
        <row r="100">
          <cell r="B100" t="str">
            <v>5.19.01</v>
          </cell>
          <cell r="C100" t="str">
            <v>HEWAN</v>
          </cell>
          <cell r="D100">
            <v>3</v>
          </cell>
        </row>
        <row r="101">
          <cell r="B101" t="str">
            <v>6.00.00</v>
          </cell>
          <cell r="C101" t="str">
            <v>GOLONGAN KONSTRUKSI DLM PENGERJAAN</v>
          </cell>
          <cell r="D101">
            <v>1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KP 2012"/>
      <sheetName val="KIB A DPKP"/>
      <sheetName val="KIB M DPKP"/>
      <sheetName val="kode barang"/>
      <sheetName val="MASA MANFAAT"/>
      <sheetName val="KIB A DPKP (2)"/>
      <sheetName val="KIB B DPKP"/>
      <sheetName val="KIB C DPKP"/>
      <sheetName val="KIB D DPKP"/>
      <sheetName val="KIB E DPKP"/>
      <sheetName val="KIB F DPKP"/>
      <sheetName val="KIB B&lt;300000"/>
      <sheetName val="KIB A DPKP (3)"/>
      <sheetName val="DPKP 2012 RB 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1.00.00</v>
          </cell>
          <cell r="C2" t="str">
            <v>GOLONGAN TANAH</v>
          </cell>
        </row>
        <row r="3">
          <cell r="B3" t="str">
            <v>1.01.00</v>
          </cell>
          <cell r="C3" t="str">
            <v>TANAH</v>
          </cell>
        </row>
        <row r="4">
          <cell r="B4" t="str">
            <v>1.01.01</v>
          </cell>
          <cell r="C4" t="str">
            <v>PERKAMPUNGAN</v>
          </cell>
          <cell r="D4">
            <v>3</v>
          </cell>
        </row>
        <row r="5">
          <cell r="B5" t="str">
            <v>1.01.02</v>
          </cell>
          <cell r="C5" t="str">
            <v>TANAH PERTANIAN</v>
          </cell>
          <cell r="D5">
            <v>3</v>
          </cell>
        </row>
        <row r="6">
          <cell r="B6" t="str">
            <v>1.01.03</v>
          </cell>
          <cell r="C6" t="str">
            <v>TANAH PERKEBUNAN</v>
          </cell>
          <cell r="D6">
            <v>3</v>
          </cell>
        </row>
        <row r="7">
          <cell r="B7" t="str">
            <v>1.01.04</v>
          </cell>
          <cell r="C7" t="str">
            <v>KEBUN CAMPURAN</v>
          </cell>
          <cell r="D7">
            <v>3</v>
          </cell>
        </row>
        <row r="8">
          <cell r="B8" t="str">
            <v>1.01.05</v>
          </cell>
          <cell r="C8" t="str">
            <v>HUTAN</v>
          </cell>
          <cell r="D8">
            <v>3</v>
          </cell>
        </row>
        <row r="9">
          <cell r="B9" t="str">
            <v>1.01.06</v>
          </cell>
          <cell r="C9" t="str">
            <v>KOLAM IKAN</v>
          </cell>
          <cell r="D9">
            <v>3</v>
          </cell>
        </row>
        <row r="10">
          <cell r="B10" t="str">
            <v>1.01.07</v>
          </cell>
          <cell r="C10" t="str">
            <v>DANAU/RAWA</v>
          </cell>
          <cell r="D10">
            <v>3</v>
          </cell>
        </row>
        <row r="11">
          <cell r="B11" t="str">
            <v>1.01.08</v>
          </cell>
          <cell r="C11" t="str">
            <v>TANAH TANDUS/RUSAK</v>
          </cell>
          <cell r="D11">
            <v>3</v>
          </cell>
        </row>
        <row r="12">
          <cell r="B12" t="str">
            <v>1.01.09</v>
          </cell>
          <cell r="C12" t="str">
            <v>ALANG-ALANG DAN PADANG RUMPUT</v>
          </cell>
          <cell r="D12">
            <v>3</v>
          </cell>
        </row>
        <row r="13">
          <cell r="B13" t="str">
            <v>1.01.10</v>
          </cell>
          <cell r="C13" t="str">
            <v>TANAH PENGGUNA LAIN</v>
          </cell>
          <cell r="D13">
            <v>3</v>
          </cell>
        </row>
        <row r="14">
          <cell r="B14" t="str">
            <v>1.01.11</v>
          </cell>
          <cell r="C14" t="str">
            <v>TANAH UNTUK BANGUNAN GEDUNG</v>
          </cell>
          <cell r="D14">
            <v>3</v>
          </cell>
        </row>
        <row r="15">
          <cell r="B15" t="str">
            <v>1.01.12</v>
          </cell>
          <cell r="C15" t="str">
            <v>TANAH PERTAMBANGAN</v>
          </cell>
          <cell r="D15">
            <v>3</v>
          </cell>
        </row>
        <row r="16">
          <cell r="B16" t="str">
            <v>1.01.13</v>
          </cell>
          <cell r="C16" t="str">
            <v>TANAH UNTUK BANGUNAN BUKAN GEDUNG</v>
          </cell>
          <cell r="D16">
            <v>3</v>
          </cell>
        </row>
        <row r="17">
          <cell r="B17" t="str">
            <v>2.00.00</v>
          </cell>
          <cell r="C17" t="str">
            <v>GOLONGAN PERALATAN DAN MESIN</v>
          </cell>
          <cell r="D17">
            <v>1</v>
          </cell>
        </row>
        <row r="18">
          <cell r="B18" t="str">
            <v>2.02.00</v>
          </cell>
          <cell r="C18" t="str">
            <v>ALAT -ALAT BESAR</v>
          </cell>
          <cell r="D18">
            <v>2</v>
          </cell>
        </row>
        <row r="19">
          <cell r="B19" t="str">
            <v>2.02.01</v>
          </cell>
          <cell r="C19" t="str">
            <v>Alat-alat Besar Darat</v>
          </cell>
          <cell r="D19">
            <v>3</v>
          </cell>
          <cell r="E19">
            <v>10</v>
          </cell>
        </row>
        <row r="20">
          <cell r="B20" t="str">
            <v>2.02.02</v>
          </cell>
          <cell r="C20" t="str">
            <v>Alat-alat Besar Apung</v>
          </cell>
          <cell r="D20">
            <v>3</v>
          </cell>
          <cell r="E20">
            <v>8</v>
          </cell>
        </row>
        <row r="21">
          <cell r="B21" t="str">
            <v>2.02.03</v>
          </cell>
          <cell r="C21" t="str">
            <v>Alat-alat Bantu</v>
          </cell>
          <cell r="D21">
            <v>3</v>
          </cell>
          <cell r="E21">
            <v>7</v>
          </cell>
        </row>
        <row r="22">
          <cell r="B22" t="str">
            <v>2.03.00</v>
          </cell>
          <cell r="C22" t="str">
            <v>ALAT- ALAT ANGKUTAN</v>
          </cell>
          <cell r="D22">
            <v>2</v>
          </cell>
        </row>
        <row r="23">
          <cell r="B23" t="str">
            <v>2.03.01</v>
          </cell>
          <cell r="C23" t="str">
            <v>Alat Angkutan Darat Bermotor</v>
          </cell>
          <cell r="D23">
            <v>3</v>
          </cell>
          <cell r="E23">
            <v>7</v>
          </cell>
        </row>
        <row r="24">
          <cell r="B24" t="str">
            <v>2.03.02</v>
          </cell>
          <cell r="C24" t="str">
            <v>Alat Angkutan Berat tak Bermotor</v>
          </cell>
          <cell r="D24">
            <v>3</v>
          </cell>
          <cell r="E24">
            <v>2</v>
          </cell>
        </row>
        <row r="25">
          <cell r="B25" t="str">
            <v>2.03.03</v>
          </cell>
          <cell r="C25" t="str">
            <v>Alat Angkut Apung Bermotor</v>
          </cell>
          <cell r="D25">
            <v>3</v>
          </cell>
          <cell r="E25">
            <v>10</v>
          </cell>
        </row>
        <row r="26">
          <cell r="B26" t="str">
            <v>2.03.04</v>
          </cell>
          <cell r="C26" t="str">
            <v>Alat Angkut Apung Tak Bermotor</v>
          </cell>
          <cell r="D26">
            <v>3</v>
          </cell>
          <cell r="E26">
            <v>3</v>
          </cell>
        </row>
        <row r="27">
          <cell r="B27" t="str">
            <v>2.04.00</v>
          </cell>
          <cell r="C27" t="str">
            <v>ALAT BENGKEL DAN ALAT UKUR</v>
          </cell>
          <cell r="D27">
            <v>2</v>
          </cell>
        </row>
        <row r="28">
          <cell r="B28" t="str">
            <v>2.04.01</v>
          </cell>
          <cell r="C28" t="str">
            <v>Alat Bengkel Bermesin</v>
          </cell>
          <cell r="D28">
            <v>3</v>
          </cell>
          <cell r="E28">
            <v>10</v>
          </cell>
        </row>
        <row r="29">
          <cell r="B29" t="str">
            <v>2.04.02</v>
          </cell>
          <cell r="C29" t="str">
            <v>Alat Bengkel Tak Bermesin</v>
          </cell>
          <cell r="D29">
            <v>3</v>
          </cell>
          <cell r="E29">
            <v>5</v>
          </cell>
        </row>
        <row r="30">
          <cell r="B30" t="str">
            <v>2.04.03</v>
          </cell>
          <cell r="C30" t="str">
            <v>Alat Ukur</v>
          </cell>
          <cell r="D30">
            <v>3</v>
          </cell>
          <cell r="E30">
            <v>5</v>
          </cell>
        </row>
        <row r="31">
          <cell r="B31" t="str">
            <v>2.05.00</v>
          </cell>
          <cell r="C31" t="str">
            <v>ALAT PERTANIAN</v>
          </cell>
          <cell r="D31">
            <v>2</v>
          </cell>
        </row>
        <row r="32">
          <cell r="B32" t="str">
            <v>2.05.01</v>
          </cell>
          <cell r="C32" t="str">
            <v>ALAT PENGOLAHAN</v>
          </cell>
          <cell r="D32">
            <v>3</v>
          </cell>
          <cell r="E32">
            <v>4</v>
          </cell>
        </row>
        <row r="33">
          <cell r="B33" t="str">
            <v>2.05.02</v>
          </cell>
          <cell r="C33" t="str">
            <v>ALAT PEMELIHARAAN TANAMAN/ALAT PENYIMPANAN</v>
          </cell>
          <cell r="D33">
            <v>3</v>
          </cell>
          <cell r="E33">
            <v>4</v>
          </cell>
        </row>
        <row r="34">
          <cell r="B34" t="str">
            <v>2.06.00</v>
          </cell>
          <cell r="C34" t="str">
            <v>ALAT KANTOR DAN RUMAH TANGGA</v>
          </cell>
          <cell r="D34">
            <v>2</v>
          </cell>
        </row>
        <row r="35">
          <cell r="B35" t="str">
            <v>2.06.01</v>
          </cell>
          <cell r="C35" t="str">
            <v>ALAT KANTOR</v>
          </cell>
          <cell r="D35">
            <v>3</v>
          </cell>
          <cell r="E35">
            <v>5</v>
          </cell>
        </row>
        <row r="36">
          <cell r="B36" t="str">
            <v>2.06.02</v>
          </cell>
          <cell r="C36" t="str">
            <v>ALAT RUMAH TANGGA</v>
          </cell>
          <cell r="D36">
            <v>3</v>
          </cell>
          <cell r="E36">
            <v>5</v>
          </cell>
        </row>
        <row r="37">
          <cell r="B37" t="str">
            <v>2.06.03</v>
          </cell>
          <cell r="C37" t="str">
            <v>KOMPUTER</v>
          </cell>
          <cell r="D37">
            <v>3</v>
          </cell>
          <cell r="E37">
            <v>4</v>
          </cell>
        </row>
        <row r="38">
          <cell r="B38" t="str">
            <v>2.06.04</v>
          </cell>
          <cell r="C38" t="str">
            <v>MEJA DAN KURSI KERJA/RAPAT PEJABAT</v>
          </cell>
          <cell r="D38">
            <v>3</v>
          </cell>
          <cell r="E38">
            <v>5</v>
          </cell>
        </row>
        <row r="39">
          <cell r="B39" t="str">
            <v>2.07.00</v>
          </cell>
          <cell r="C39" t="str">
            <v>ALAT STUDIO DAN ALAT KOMUNIKASI</v>
          </cell>
          <cell r="D39">
            <v>2</v>
          </cell>
        </row>
        <row r="40">
          <cell r="B40" t="str">
            <v>2.07.01</v>
          </cell>
          <cell r="C40" t="str">
            <v>ALAT STUDIO</v>
          </cell>
          <cell r="D40">
            <v>3</v>
          </cell>
          <cell r="E40">
            <v>5</v>
          </cell>
        </row>
        <row r="41">
          <cell r="B41" t="str">
            <v>2.07.02</v>
          </cell>
          <cell r="C41" t="str">
            <v>ALAT KOMUNIKASI</v>
          </cell>
          <cell r="D41">
            <v>3</v>
          </cell>
          <cell r="E41">
            <v>5</v>
          </cell>
        </row>
        <row r="42">
          <cell r="B42" t="str">
            <v>2.07.03</v>
          </cell>
          <cell r="C42" t="str">
            <v>PERALATAN PEMANCAR</v>
          </cell>
          <cell r="D42">
            <v>3</v>
          </cell>
          <cell r="E42">
            <v>10</v>
          </cell>
        </row>
        <row r="43">
          <cell r="B43" t="str">
            <v>2.08.00</v>
          </cell>
          <cell r="C43" t="str">
            <v>ALAT-ALAT KEDOKTERAN</v>
          </cell>
          <cell r="D43">
            <v>2</v>
          </cell>
        </row>
        <row r="44">
          <cell r="B44" t="str">
            <v>2.08.01</v>
          </cell>
          <cell r="C44" t="str">
            <v>ALAT KEDOKTERAN</v>
          </cell>
          <cell r="D44">
            <v>3</v>
          </cell>
          <cell r="E44">
            <v>5</v>
          </cell>
        </row>
        <row r="45">
          <cell r="B45" t="str">
            <v>2.08.02</v>
          </cell>
          <cell r="C45" t="str">
            <v>ALAT KESEHATAN</v>
          </cell>
          <cell r="D45">
            <v>3</v>
          </cell>
          <cell r="E45">
            <v>5</v>
          </cell>
        </row>
        <row r="46">
          <cell r="B46" t="str">
            <v>2.09.00</v>
          </cell>
          <cell r="C46" t="str">
            <v>ALAT LABORATORIM</v>
          </cell>
          <cell r="D46">
            <v>2</v>
          </cell>
        </row>
        <row r="47">
          <cell r="B47" t="str">
            <v>2.09.01</v>
          </cell>
          <cell r="C47" t="str">
            <v>UNIT UNIT LABORATORIUM</v>
          </cell>
          <cell r="D47">
            <v>3</v>
          </cell>
          <cell r="E47">
            <v>8</v>
          </cell>
        </row>
        <row r="48">
          <cell r="B48" t="str">
            <v>2.09.02</v>
          </cell>
          <cell r="C48" t="str">
            <v>ALAT PERAGA / PRAKTEK SEKOLAH</v>
          </cell>
          <cell r="D48">
            <v>3</v>
          </cell>
          <cell r="E48">
            <v>10</v>
          </cell>
        </row>
        <row r="49">
          <cell r="B49" t="str">
            <v>2.09.03</v>
          </cell>
          <cell r="C49" t="str">
            <v>UNIT ALAT LABORATORIUM KIMIA NUKLIR</v>
          </cell>
          <cell r="D49">
            <v>3</v>
          </cell>
          <cell r="E49">
            <v>15</v>
          </cell>
        </row>
        <row r="50">
          <cell r="B50" t="str">
            <v>2.09.04</v>
          </cell>
          <cell r="C50" t="str">
            <v>ALAT LABORAORIUM FISIKA NUKLIR /ELEKTRONIKA</v>
          </cell>
          <cell r="D50">
            <v>3</v>
          </cell>
          <cell r="E50">
            <v>15</v>
          </cell>
        </row>
        <row r="51">
          <cell r="B51" t="str">
            <v>2.09.05</v>
          </cell>
          <cell r="C51" t="str">
            <v>ALAT PROTEKSI RADIASI / PROTEKSI LINGKUNGAN</v>
          </cell>
          <cell r="D51">
            <v>3</v>
          </cell>
          <cell r="E51">
            <v>10</v>
          </cell>
        </row>
        <row r="52">
          <cell r="B52" t="str">
            <v>2.09.06</v>
          </cell>
          <cell r="C52" t="str">
            <v>RADIATION APPLICATION AND NON DESTRUCTIVE TESTING LABORATORY (BATAM)</v>
          </cell>
          <cell r="D52">
            <v>3</v>
          </cell>
          <cell r="E52">
            <v>10</v>
          </cell>
        </row>
        <row r="53">
          <cell r="B53" t="str">
            <v>2.09.07</v>
          </cell>
          <cell r="C53" t="str">
            <v>ALAT LABORATORIUM LINGKUNGAN HIDUP</v>
          </cell>
          <cell r="D53">
            <v>3</v>
          </cell>
          <cell r="E53">
            <v>7</v>
          </cell>
        </row>
        <row r="54">
          <cell r="B54" t="str">
            <v>2.09.08</v>
          </cell>
          <cell r="C54" t="str">
            <v>PERALATAN LABORATORIUM HIDRODINAMIKA</v>
          </cell>
          <cell r="D54">
            <v>3</v>
          </cell>
          <cell r="E54">
            <v>15</v>
          </cell>
        </row>
        <row r="55">
          <cell r="B55" t="str">
            <v>2.10.00</v>
          </cell>
          <cell r="C55" t="str">
            <v>ALAT-ALAT PERSENJATAAN/KEAMANAN</v>
          </cell>
          <cell r="D55">
            <v>2</v>
          </cell>
        </row>
        <row r="56">
          <cell r="B56" t="str">
            <v>2.10.01</v>
          </cell>
          <cell r="C56" t="str">
            <v>SENJATA API</v>
          </cell>
          <cell r="D56">
            <v>3</v>
          </cell>
          <cell r="E56">
            <v>10</v>
          </cell>
        </row>
        <row r="57">
          <cell r="B57" t="str">
            <v>2.10.02</v>
          </cell>
          <cell r="C57" t="str">
            <v>PERSENJATAAN NON SENJATA API</v>
          </cell>
          <cell r="D57">
            <v>3</v>
          </cell>
          <cell r="E57">
            <v>3</v>
          </cell>
        </row>
        <row r="58">
          <cell r="B58" t="str">
            <v>2.10.03</v>
          </cell>
          <cell r="C58" t="str">
            <v>AMUNIISI</v>
          </cell>
          <cell r="D58">
            <v>3</v>
          </cell>
          <cell r="E58">
            <v>5</v>
          </cell>
        </row>
        <row r="59">
          <cell r="B59" t="str">
            <v>2.10.04</v>
          </cell>
          <cell r="C59" t="str">
            <v>SENJATA SINAR</v>
          </cell>
          <cell r="D59">
            <v>3</v>
          </cell>
        </row>
        <row r="60">
          <cell r="B60" t="str">
            <v>3.00.00</v>
          </cell>
          <cell r="C60" t="str">
            <v>GOLONGAN GEDUNG DAN BANGUNAN</v>
          </cell>
          <cell r="D60">
            <v>1</v>
          </cell>
        </row>
        <row r="61">
          <cell r="B61" t="str">
            <v>3.11.00</v>
          </cell>
          <cell r="C61" t="str">
            <v>BANGUNAN GEDUNG</v>
          </cell>
          <cell r="D61">
            <v>2</v>
          </cell>
        </row>
        <row r="62">
          <cell r="B62" t="str">
            <v>3.11.01</v>
          </cell>
          <cell r="C62" t="str">
            <v>BANGUNAN GEDUNG TEMPAT KERJA</v>
          </cell>
          <cell r="D62">
            <v>3</v>
          </cell>
          <cell r="E62">
            <v>50</v>
          </cell>
        </row>
        <row r="63">
          <cell r="B63" t="str">
            <v>3.11.02</v>
          </cell>
          <cell r="C63" t="str">
            <v>BANGUNAN GEDUNG TEMPAT TINGGAL</v>
          </cell>
          <cell r="D63">
            <v>3</v>
          </cell>
          <cell r="E63">
            <v>50</v>
          </cell>
        </row>
        <row r="64">
          <cell r="B64" t="str">
            <v>3.11.03</v>
          </cell>
          <cell r="C64" t="str">
            <v>BANGUNAN MENARA</v>
          </cell>
          <cell r="D64">
            <v>3</v>
          </cell>
          <cell r="E64">
            <v>40</v>
          </cell>
        </row>
        <row r="65">
          <cell r="B65" t="str">
            <v>3.12.00</v>
          </cell>
          <cell r="C65" t="str">
            <v>MONUMEN</v>
          </cell>
          <cell r="D65">
            <v>2</v>
          </cell>
        </row>
        <row r="66">
          <cell r="B66" t="str">
            <v>3.12.01</v>
          </cell>
          <cell r="C66" t="str">
            <v>Bangunan Bersejarah</v>
          </cell>
          <cell r="D66">
            <v>3</v>
          </cell>
          <cell r="E66">
            <v>50</v>
          </cell>
        </row>
        <row r="67">
          <cell r="B67" t="str">
            <v>3.12.02</v>
          </cell>
          <cell r="C67" t="str">
            <v>TUGU PERINGATAN</v>
          </cell>
          <cell r="D67">
            <v>3</v>
          </cell>
          <cell r="E67">
            <v>50</v>
          </cell>
        </row>
        <row r="68">
          <cell r="B68" t="str">
            <v>3.12.03</v>
          </cell>
          <cell r="C68" t="str">
            <v>CANDI</v>
          </cell>
          <cell r="D68">
            <v>3</v>
          </cell>
          <cell r="E68">
            <v>50</v>
          </cell>
        </row>
        <row r="69">
          <cell r="B69" t="str">
            <v>3.12.04</v>
          </cell>
          <cell r="C69" t="str">
            <v>MONUMEN/BANUNAN BERSEJARAH</v>
          </cell>
          <cell r="D69">
            <v>3</v>
          </cell>
          <cell r="E69">
            <v>50</v>
          </cell>
        </row>
        <row r="70">
          <cell r="B70" t="str">
            <v>3.12.07</v>
          </cell>
          <cell r="C70" t="str">
            <v>RAMBU-RAMBU</v>
          </cell>
          <cell r="D70">
            <v>3</v>
          </cell>
          <cell r="E70">
            <v>50</v>
          </cell>
        </row>
        <row r="71">
          <cell r="B71" t="str">
            <v>3.12.08</v>
          </cell>
          <cell r="C71" t="str">
            <v>RAMBU-RAMBU LALU LINTAS UDARA</v>
          </cell>
          <cell r="D71">
            <v>3</v>
          </cell>
          <cell r="E71">
            <v>50</v>
          </cell>
        </row>
        <row r="72">
          <cell r="B72" t="str">
            <v>4.00.00</v>
          </cell>
          <cell r="C72" t="str">
            <v>GOLONGAN JALAN, IRIGASI DAN JARINGAN</v>
          </cell>
          <cell r="D72">
            <v>1</v>
          </cell>
        </row>
        <row r="73">
          <cell r="B73" t="str">
            <v>4.13.00</v>
          </cell>
          <cell r="C73" t="str">
            <v>JALAN DAN JEMBATAN</v>
          </cell>
          <cell r="D73">
            <v>2</v>
          </cell>
        </row>
        <row r="74">
          <cell r="B74" t="str">
            <v>4.13.01</v>
          </cell>
          <cell r="C74" t="str">
            <v>JALAN</v>
          </cell>
          <cell r="D74">
            <v>3</v>
          </cell>
          <cell r="E74">
            <v>10</v>
          </cell>
        </row>
        <row r="75">
          <cell r="B75" t="str">
            <v>4.14.00</v>
          </cell>
          <cell r="C75" t="str">
            <v>BANGUNAN AIR/IRIGASI</v>
          </cell>
          <cell r="D75">
            <v>2</v>
          </cell>
        </row>
        <row r="76">
          <cell r="B76" t="str">
            <v>4.13.02</v>
          </cell>
          <cell r="C76" t="str">
            <v>JEMBATAN</v>
          </cell>
          <cell r="D76">
            <v>3</v>
          </cell>
          <cell r="E76">
            <v>50</v>
          </cell>
        </row>
        <row r="77">
          <cell r="B77" t="str">
            <v>4.14.01</v>
          </cell>
          <cell r="C77" t="str">
            <v>Bangunan Air Irigasi</v>
          </cell>
          <cell r="D77">
            <v>3</v>
          </cell>
          <cell r="E77">
            <v>50</v>
          </cell>
        </row>
        <row r="78">
          <cell r="B78" t="str">
            <v>4.14.04</v>
          </cell>
          <cell r="C78" t="str">
            <v>BANGUNAN PENGAMAN SUNGAI DAN PENANGGULANGAN BENCANA ALAM</v>
          </cell>
          <cell r="D78">
            <v>3</v>
          </cell>
          <cell r="E78">
            <v>10</v>
          </cell>
        </row>
        <row r="79">
          <cell r="B79" t="str">
            <v>4.14.05</v>
          </cell>
          <cell r="C79" t="str">
            <v>BANGUNAN PENGEMBANGAN SUMBER AIR DAN AIR TNH</v>
          </cell>
          <cell r="D79">
            <v>3</v>
          </cell>
          <cell r="E79">
            <v>30</v>
          </cell>
        </row>
        <row r="80">
          <cell r="B80" t="str">
            <v>4.14.08</v>
          </cell>
          <cell r="C80" t="str">
            <v>BANGUNAN AIR</v>
          </cell>
          <cell r="D80">
            <v>3</v>
          </cell>
          <cell r="E80">
            <v>40</v>
          </cell>
        </row>
        <row r="81">
          <cell r="B81" t="str">
            <v>4.15.00</v>
          </cell>
          <cell r="C81" t="str">
            <v>INSTALASI</v>
          </cell>
          <cell r="D81">
            <v>2</v>
          </cell>
        </row>
        <row r="82">
          <cell r="B82" t="str">
            <v>4.15.01</v>
          </cell>
          <cell r="C82" t="str">
            <v>INSTALASI AIR MINUM/BERSIH</v>
          </cell>
          <cell r="D82">
            <v>3</v>
          </cell>
          <cell r="E82">
            <v>30</v>
          </cell>
        </row>
        <row r="83">
          <cell r="B83" t="str">
            <v>4.15.03</v>
          </cell>
          <cell r="C83" t="str">
            <v>INSTALASI PENGOLAHAN SAMPAH NON ORGANIK</v>
          </cell>
          <cell r="D83">
            <v>3</v>
          </cell>
          <cell r="E83">
            <v>10</v>
          </cell>
        </row>
        <row r="84">
          <cell r="B84" t="str">
            <v>4.15.04</v>
          </cell>
          <cell r="C84" t="str">
            <v>INSTALASI PENGOLAHAN BAHAN BANGUNAN</v>
          </cell>
          <cell r="D84">
            <v>3</v>
          </cell>
          <cell r="E84">
            <v>10</v>
          </cell>
        </row>
        <row r="85">
          <cell r="B85" t="str">
            <v>4.15.06</v>
          </cell>
          <cell r="C85" t="str">
            <v>INSTALASI GARDU LISTRIK</v>
          </cell>
          <cell r="D85">
            <v>3</v>
          </cell>
          <cell r="E85">
            <v>40</v>
          </cell>
        </row>
        <row r="86">
          <cell r="B86" t="str">
            <v>4.15.07</v>
          </cell>
          <cell r="C86" t="str">
            <v>INSTALASI PERTAHANAN</v>
          </cell>
          <cell r="D86">
            <v>3</v>
          </cell>
          <cell r="E86">
            <v>30</v>
          </cell>
        </row>
        <row r="87">
          <cell r="B87" t="str">
            <v>4.15.08</v>
          </cell>
          <cell r="C87" t="str">
            <v>INSTALASI GAS</v>
          </cell>
          <cell r="D87">
            <v>3</v>
          </cell>
          <cell r="E87">
            <v>30</v>
          </cell>
        </row>
        <row r="88">
          <cell r="B88" t="str">
            <v>4.15.09</v>
          </cell>
          <cell r="C88" t="str">
            <v>INSTALASI PENGAMAN</v>
          </cell>
          <cell r="D88">
            <v>3</v>
          </cell>
          <cell r="E88">
            <v>20</v>
          </cell>
        </row>
        <row r="89">
          <cell r="B89" t="str">
            <v>4.16.00</v>
          </cell>
          <cell r="C89" t="str">
            <v>JARINGAN</v>
          </cell>
          <cell r="D89">
            <v>2</v>
          </cell>
        </row>
        <row r="90">
          <cell r="B90" t="str">
            <v>4.16.01</v>
          </cell>
          <cell r="C90" t="str">
            <v>Jaringan Air Minum</v>
          </cell>
          <cell r="D90">
            <v>3</v>
          </cell>
          <cell r="E90">
            <v>30</v>
          </cell>
        </row>
        <row r="91">
          <cell r="B91" t="str">
            <v>4.16.02</v>
          </cell>
          <cell r="C91" t="str">
            <v>JARINGAN LISTRIK</v>
          </cell>
          <cell r="D91">
            <v>3</v>
          </cell>
          <cell r="E91">
            <v>40</v>
          </cell>
        </row>
        <row r="92">
          <cell r="B92" t="str">
            <v>4.16.03</v>
          </cell>
          <cell r="C92" t="str">
            <v>JARINGAN TELEPON</v>
          </cell>
          <cell r="D92">
            <v>3</v>
          </cell>
          <cell r="E92">
            <v>20</v>
          </cell>
        </row>
        <row r="93">
          <cell r="B93" t="str">
            <v>4.16.04</v>
          </cell>
          <cell r="C93" t="str">
            <v>JARINGAN GAS</v>
          </cell>
          <cell r="D93">
            <v>3</v>
          </cell>
          <cell r="E93">
            <v>30</v>
          </cell>
        </row>
        <row r="94">
          <cell r="B94" t="str">
            <v>5.00.00</v>
          </cell>
          <cell r="C94" t="str">
            <v>GOLONGAN ASSET TETAP LAINNYA</v>
          </cell>
          <cell r="D94">
            <v>1</v>
          </cell>
        </row>
        <row r="95">
          <cell r="B95" t="str">
            <v>5.17.00</v>
          </cell>
          <cell r="C95" t="str">
            <v>BUKU DAN PERPUSTAKAAN</v>
          </cell>
          <cell r="D95">
            <v>2</v>
          </cell>
        </row>
        <row r="96">
          <cell r="B96" t="str">
            <v>5.17.01</v>
          </cell>
          <cell r="C96" t="str">
            <v>BUKU</v>
          </cell>
          <cell r="D96">
            <v>3</v>
          </cell>
        </row>
        <row r="97">
          <cell r="B97" t="str">
            <v>5.17.03</v>
          </cell>
          <cell r="C97" t="str">
            <v>BARANG-BARANG PERPUSTAKAAN</v>
          </cell>
          <cell r="D97">
            <v>3</v>
          </cell>
        </row>
        <row r="98">
          <cell r="B98" t="str">
            <v>5.18.00</v>
          </cell>
          <cell r="C98" t="str">
            <v>BARANG BERCORAK KEBUDAYAAN</v>
          </cell>
          <cell r="D98">
            <v>2</v>
          </cell>
        </row>
        <row r="99">
          <cell r="B99" t="str">
            <v>5.18.01</v>
          </cell>
          <cell r="C99" t="str">
            <v>BARANG BERCORAK KEBUDAYAAN</v>
          </cell>
          <cell r="D99">
            <v>3</v>
          </cell>
        </row>
        <row r="100">
          <cell r="B100" t="str">
            <v>5.18.02</v>
          </cell>
          <cell r="C100" t="str">
            <v>ALAT OLAH RAGA LAINNYA</v>
          </cell>
          <cell r="D100">
            <v>3</v>
          </cell>
        </row>
        <row r="101">
          <cell r="B101" t="str">
            <v>5.19.00</v>
          </cell>
          <cell r="C101" t="str">
            <v>HEWAN DAN TERNAK SERTA TANAMAN</v>
          </cell>
          <cell r="D101">
            <v>2</v>
          </cell>
        </row>
        <row r="102">
          <cell r="B102" t="str">
            <v>5.19.01</v>
          </cell>
          <cell r="C102" t="str">
            <v>HEWAN</v>
          </cell>
          <cell r="D102">
            <v>3</v>
          </cell>
        </row>
        <row r="103">
          <cell r="B103" t="str">
            <v>6.00.00</v>
          </cell>
          <cell r="C103" t="str">
            <v>GOLONGAN KONSTRUKSI DLM PENGERJAAN</v>
          </cell>
          <cell r="D103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DANG"/>
      <sheetName val="COVER"/>
      <sheetName val="RUANG A"/>
      <sheetName val="RUANG B"/>
      <sheetName val="UMUM"/>
      <sheetName val="SEKBAN"/>
      <sheetName val="KABAN"/>
      <sheetName val="PROGRAM"/>
      <sheetName val="KEUANGAN"/>
      <sheetName val="DIKLAT"/>
      <sheetName val="PEMBINAAN"/>
      <sheetName val="PERENCANAAN"/>
      <sheetName val="MUTASI"/>
      <sheetName val="MAKAN"/>
      <sheetName val="MUSHALL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75"/>
  <sheetViews>
    <sheetView topLeftCell="A10" workbookViewId="0">
      <selection activeCell="E19" sqref="E19:E22"/>
    </sheetView>
  </sheetViews>
  <sheetFormatPr baseColWidth="10" defaultColWidth="9.1640625" defaultRowHeight="15" x14ac:dyDescent="0.2"/>
  <cols>
    <col min="1" max="1" width="9.1640625" style="178"/>
    <col min="2" max="2" width="5.33203125" style="317" customWidth="1"/>
    <col min="3" max="3" width="10" style="317" bestFit="1" customWidth="1"/>
    <col min="4" max="4" width="11" style="317" customWidth="1"/>
    <col min="5" max="5" width="64.1640625" style="178" bestFit="1" customWidth="1"/>
    <col min="6" max="6" width="13.6640625" style="317" bestFit="1" customWidth="1"/>
    <col min="7" max="8" width="9.1640625" style="178"/>
    <col min="9" max="9" width="33.5" style="178" customWidth="1"/>
    <col min="10" max="16384" width="9.1640625" style="178"/>
  </cols>
  <sheetData>
    <row r="4" spans="2:6" s="314" customFormat="1" x14ac:dyDescent="0.2">
      <c r="B4" s="314" t="s">
        <v>707</v>
      </c>
      <c r="C4" s="314" t="s">
        <v>708</v>
      </c>
      <c r="E4" s="314" t="s">
        <v>709</v>
      </c>
      <c r="F4" s="314" t="s">
        <v>699</v>
      </c>
    </row>
    <row r="5" spans="2:6" s="187" customFormat="1" x14ac:dyDescent="0.2">
      <c r="B5" s="315" t="s">
        <v>710</v>
      </c>
      <c r="C5" s="315"/>
      <c r="D5" s="315"/>
      <c r="E5" s="316" t="s">
        <v>711</v>
      </c>
      <c r="F5" s="315"/>
    </row>
    <row r="6" spans="2:6" x14ac:dyDescent="0.2">
      <c r="B6" s="317">
        <v>1</v>
      </c>
      <c r="C6" s="318" t="s">
        <v>712</v>
      </c>
      <c r="D6" s="319" t="str">
        <f t="shared" ref="D6:D69" si="0">MID(C6,2,7)</f>
        <v>2.02.01</v>
      </c>
      <c r="E6" s="178" t="s">
        <v>713</v>
      </c>
      <c r="F6" s="317">
        <v>10</v>
      </c>
    </row>
    <row r="7" spans="2:6" x14ac:dyDescent="0.2">
      <c r="B7" s="317">
        <v>2</v>
      </c>
      <c r="C7" s="317" t="s">
        <v>714</v>
      </c>
      <c r="D7" s="319" t="str">
        <f t="shared" si="0"/>
        <v>2.02.02</v>
      </c>
      <c r="E7" s="178" t="s">
        <v>715</v>
      </c>
      <c r="F7" s="317">
        <v>8</v>
      </c>
    </row>
    <row r="8" spans="2:6" x14ac:dyDescent="0.2">
      <c r="B8" s="317">
        <v>3</v>
      </c>
      <c r="C8" s="317" t="s">
        <v>716</v>
      </c>
      <c r="D8" s="319" t="str">
        <f t="shared" si="0"/>
        <v>2.02.03</v>
      </c>
      <c r="E8" s="178" t="s">
        <v>717</v>
      </c>
      <c r="F8" s="317">
        <v>7</v>
      </c>
    </row>
    <row r="9" spans="2:6" x14ac:dyDescent="0.2">
      <c r="B9" s="317">
        <v>4</v>
      </c>
      <c r="C9" s="317" t="s">
        <v>718</v>
      </c>
      <c r="D9" s="319" t="str">
        <f t="shared" si="0"/>
        <v>2.03.01</v>
      </c>
      <c r="E9" s="178" t="s">
        <v>719</v>
      </c>
      <c r="F9" s="317">
        <v>7</v>
      </c>
    </row>
    <row r="10" spans="2:6" x14ac:dyDescent="0.2">
      <c r="B10" s="317">
        <v>5</v>
      </c>
      <c r="C10" s="317" t="s">
        <v>720</v>
      </c>
      <c r="D10" s="319" t="str">
        <f t="shared" si="0"/>
        <v>2.03.02</v>
      </c>
      <c r="E10" s="178" t="s">
        <v>721</v>
      </c>
      <c r="F10" s="317">
        <v>2</v>
      </c>
    </row>
    <row r="11" spans="2:6" x14ac:dyDescent="0.2">
      <c r="B11" s="317">
        <v>6</v>
      </c>
      <c r="C11" s="317" t="s">
        <v>722</v>
      </c>
      <c r="D11" s="319" t="str">
        <f t="shared" si="0"/>
        <v>2.03.03</v>
      </c>
      <c r="E11" s="178" t="s">
        <v>723</v>
      </c>
      <c r="F11" s="317">
        <v>10</v>
      </c>
    </row>
    <row r="12" spans="2:6" x14ac:dyDescent="0.2">
      <c r="B12" s="317">
        <v>7</v>
      </c>
      <c r="C12" s="317" t="s">
        <v>724</v>
      </c>
      <c r="D12" s="319" t="str">
        <f t="shared" si="0"/>
        <v>2.03.04</v>
      </c>
      <c r="E12" s="178" t="s">
        <v>725</v>
      </c>
      <c r="F12" s="317">
        <v>3</v>
      </c>
    </row>
    <row r="13" spans="2:6" x14ac:dyDescent="0.2">
      <c r="B13" s="317">
        <v>8</v>
      </c>
      <c r="C13" s="317" t="s">
        <v>726</v>
      </c>
      <c r="D13" s="319" t="str">
        <f t="shared" si="0"/>
        <v>2.03.05</v>
      </c>
      <c r="E13" s="178" t="s">
        <v>727</v>
      </c>
      <c r="F13" s="317">
        <v>20</v>
      </c>
    </row>
    <row r="14" spans="2:6" x14ac:dyDescent="0.2">
      <c r="B14" s="317">
        <v>9</v>
      </c>
      <c r="C14" s="317" t="s">
        <v>728</v>
      </c>
      <c r="D14" s="319" t="str">
        <f t="shared" si="0"/>
        <v>2.04.01</v>
      </c>
      <c r="E14" s="178" t="s">
        <v>729</v>
      </c>
      <c r="F14" s="317">
        <v>10</v>
      </c>
    </row>
    <row r="15" spans="2:6" x14ac:dyDescent="0.2">
      <c r="B15" s="317">
        <v>10</v>
      </c>
      <c r="C15" s="317" t="s">
        <v>730</v>
      </c>
      <c r="D15" s="319" t="str">
        <f t="shared" si="0"/>
        <v>2.04.02</v>
      </c>
      <c r="E15" s="178" t="s">
        <v>731</v>
      </c>
      <c r="F15" s="317">
        <v>5</v>
      </c>
    </row>
    <row r="16" spans="2:6" x14ac:dyDescent="0.2">
      <c r="B16" s="317">
        <v>11</v>
      </c>
      <c r="C16" s="317" t="s">
        <v>732</v>
      </c>
      <c r="D16" s="319" t="str">
        <f t="shared" si="0"/>
        <v>2.04.03</v>
      </c>
      <c r="E16" s="178" t="s">
        <v>733</v>
      </c>
      <c r="F16" s="317">
        <v>5</v>
      </c>
    </row>
    <row r="17" spans="2:6" x14ac:dyDescent="0.2">
      <c r="B17" s="317">
        <v>12</v>
      </c>
      <c r="C17" s="317" t="s">
        <v>734</v>
      </c>
      <c r="D17" s="319" t="str">
        <f t="shared" si="0"/>
        <v>2.05.01</v>
      </c>
      <c r="E17" s="178" t="s">
        <v>735</v>
      </c>
      <c r="F17" s="317">
        <v>4</v>
      </c>
    </row>
    <row r="18" spans="2:6" x14ac:dyDescent="0.2">
      <c r="B18" s="317">
        <v>13</v>
      </c>
      <c r="C18" s="317" t="s">
        <v>736</v>
      </c>
      <c r="D18" s="319" t="str">
        <f t="shared" si="0"/>
        <v>2.05.02</v>
      </c>
      <c r="E18" s="178" t="s">
        <v>737</v>
      </c>
      <c r="F18" s="317">
        <v>4</v>
      </c>
    </row>
    <row r="19" spans="2:6" x14ac:dyDescent="0.2">
      <c r="B19" s="317">
        <v>14</v>
      </c>
      <c r="C19" s="317" t="s">
        <v>738</v>
      </c>
      <c r="D19" s="319" t="str">
        <f t="shared" si="0"/>
        <v>2.06.01</v>
      </c>
      <c r="E19" s="178" t="s">
        <v>739</v>
      </c>
      <c r="F19" s="317">
        <v>5</v>
      </c>
    </row>
    <row r="20" spans="2:6" x14ac:dyDescent="0.2">
      <c r="B20" s="317">
        <v>15</v>
      </c>
      <c r="C20" s="320" t="s">
        <v>740</v>
      </c>
      <c r="D20" s="319" t="str">
        <f t="shared" si="0"/>
        <v>2.06.02</v>
      </c>
      <c r="E20" s="178" t="s">
        <v>741</v>
      </c>
      <c r="F20" s="317">
        <v>5</v>
      </c>
    </row>
    <row r="21" spans="2:6" x14ac:dyDescent="0.2">
      <c r="B21" s="317">
        <v>16</v>
      </c>
      <c r="C21" s="317" t="s">
        <v>742</v>
      </c>
      <c r="D21" s="319" t="str">
        <f t="shared" si="0"/>
        <v>2.06.03</v>
      </c>
      <c r="E21" s="178" t="s">
        <v>743</v>
      </c>
      <c r="F21" s="317">
        <v>4</v>
      </c>
    </row>
    <row r="22" spans="2:6" x14ac:dyDescent="0.2">
      <c r="B22" s="317">
        <v>17</v>
      </c>
      <c r="C22" s="320" t="s">
        <v>744</v>
      </c>
      <c r="D22" s="319" t="str">
        <f t="shared" si="0"/>
        <v>2.06.04</v>
      </c>
      <c r="E22" s="178" t="s">
        <v>745</v>
      </c>
      <c r="F22" s="317">
        <v>5</v>
      </c>
    </row>
    <row r="23" spans="2:6" x14ac:dyDescent="0.2">
      <c r="B23" s="317">
        <v>18</v>
      </c>
      <c r="C23" s="317" t="s">
        <v>746</v>
      </c>
      <c r="D23" s="319" t="str">
        <f t="shared" si="0"/>
        <v>2.07.01</v>
      </c>
      <c r="E23" s="178" t="s">
        <v>747</v>
      </c>
      <c r="F23" s="317">
        <v>5</v>
      </c>
    </row>
    <row r="24" spans="2:6" x14ac:dyDescent="0.2">
      <c r="B24" s="317">
        <v>19</v>
      </c>
      <c r="C24" s="317" t="s">
        <v>748</v>
      </c>
      <c r="D24" s="319" t="str">
        <f t="shared" si="0"/>
        <v>2.07.02</v>
      </c>
      <c r="E24" s="178" t="s">
        <v>749</v>
      </c>
      <c r="F24" s="317">
        <v>5</v>
      </c>
    </row>
    <row r="25" spans="2:6" x14ac:dyDescent="0.2">
      <c r="B25" s="317">
        <v>20</v>
      </c>
      <c r="C25" s="317" t="s">
        <v>750</v>
      </c>
      <c r="D25" s="319" t="str">
        <f t="shared" si="0"/>
        <v>2.07.03</v>
      </c>
      <c r="E25" s="178" t="s">
        <v>751</v>
      </c>
      <c r="F25" s="317">
        <v>10</v>
      </c>
    </row>
    <row r="26" spans="2:6" x14ac:dyDescent="0.2">
      <c r="B26" s="317">
        <v>21</v>
      </c>
      <c r="C26" s="317" t="s">
        <v>752</v>
      </c>
      <c r="D26" s="319" t="str">
        <f t="shared" si="0"/>
        <v>2.08.01</v>
      </c>
      <c r="E26" s="178" t="s">
        <v>753</v>
      </c>
      <c r="F26" s="317">
        <v>5</v>
      </c>
    </row>
    <row r="27" spans="2:6" x14ac:dyDescent="0.2">
      <c r="B27" s="317">
        <v>22</v>
      </c>
      <c r="C27" s="317" t="s">
        <v>754</v>
      </c>
      <c r="D27" s="319" t="str">
        <f t="shared" si="0"/>
        <v>2.08.02</v>
      </c>
      <c r="E27" s="178" t="s">
        <v>755</v>
      </c>
      <c r="F27" s="317">
        <v>5</v>
      </c>
    </row>
    <row r="28" spans="2:6" x14ac:dyDescent="0.2">
      <c r="B28" s="317">
        <v>23</v>
      </c>
      <c r="C28" s="317" t="s">
        <v>756</v>
      </c>
      <c r="D28" s="319" t="str">
        <f t="shared" si="0"/>
        <v>2.09.01</v>
      </c>
      <c r="E28" s="178" t="s">
        <v>757</v>
      </c>
      <c r="F28" s="317">
        <v>8</v>
      </c>
    </row>
    <row r="29" spans="2:6" x14ac:dyDescent="0.2">
      <c r="B29" s="317">
        <v>24</v>
      </c>
      <c r="C29" s="317" t="s">
        <v>758</v>
      </c>
      <c r="D29" s="319" t="str">
        <f t="shared" si="0"/>
        <v>2.09.02</v>
      </c>
      <c r="E29" s="178" t="s">
        <v>759</v>
      </c>
      <c r="F29" s="317">
        <v>10</v>
      </c>
    </row>
    <row r="30" spans="2:6" x14ac:dyDescent="0.2">
      <c r="B30" s="317">
        <v>25</v>
      </c>
      <c r="C30" s="317" t="s">
        <v>760</v>
      </c>
      <c r="D30" s="319" t="str">
        <f t="shared" si="0"/>
        <v>2.09.03</v>
      </c>
      <c r="E30" s="178" t="s">
        <v>761</v>
      </c>
      <c r="F30" s="317">
        <v>15</v>
      </c>
    </row>
    <row r="31" spans="2:6" x14ac:dyDescent="0.2">
      <c r="B31" s="317">
        <v>26</v>
      </c>
      <c r="C31" s="317" t="s">
        <v>762</v>
      </c>
      <c r="D31" s="319" t="str">
        <f t="shared" si="0"/>
        <v>2.09.04</v>
      </c>
      <c r="E31" s="178" t="s">
        <v>763</v>
      </c>
      <c r="F31" s="317">
        <v>15</v>
      </c>
    </row>
    <row r="32" spans="2:6" x14ac:dyDescent="0.2">
      <c r="B32" s="317">
        <v>27</v>
      </c>
      <c r="C32" s="317" t="s">
        <v>764</v>
      </c>
      <c r="D32" s="319" t="str">
        <f t="shared" si="0"/>
        <v>2.09.05</v>
      </c>
      <c r="E32" s="178" t="s">
        <v>765</v>
      </c>
      <c r="F32" s="317">
        <v>10</v>
      </c>
    </row>
    <row r="33" spans="2:6" x14ac:dyDescent="0.2">
      <c r="B33" s="317">
        <v>28</v>
      </c>
      <c r="C33" s="317" t="s">
        <v>766</v>
      </c>
      <c r="D33" s="319" t="str">
        <f t="shared" si="0"/>
        <v>2.09.06</v>
      </c>
      <c r="E33" s="178" t="s">
        <v>767</v>
      </c>
      <c r="F33" s="317">
        <v>10</v>
      </c>
    </row>
    <row r="34" spans="2:6" x14ac:dyDescent="0.2">
      <c r="B34" s="317">
        <v>29</v>
      </c>
      <c r="C34" s="317" t="s">
        <v>768</v>
      </c>
      <c r="D34" s="319" t="str">
        <f t="shared" si="0"/>
        <v>2.09.07</v>
      </c>
      <c r="E34" s="178" t="s">
        <v>769</v>
      </c>
      <c r="F34" s="317">
        <v>7</v>
      </c>
    </row>
    <row r="35" spans="2:6" x14ac:dyDescent="0.2">
      <c r="B35" s="317">
        <v>30</v>
      </c>
      <c r="C35" s="317" t="s">
        <v>770</v>
      </c>
      <c r="D35" s="319" t="str">
        <f t="shared" si="0"/>
        <v>2.09.08</v>
      </c>
      <c r="E35" s="178" t="s">
        <v>771</v>
      </c>
      <c r="F35" s="317">
        <v>15</v>
      </c>
    </row>
    <row r="36" spans="2:6" x14ac:dyDescent="0.2">
      <c r="B36" s="317">
        <v>31</v>
      </c>
      <c r="C36" s="317" t="s">
        <v>772</v>
      </c>
      <c r="D36" s="319" t="str">
        <f t="shared" si="0"/>
        <v>2.10.01</v>
      </c>
      <c r="E36" s="178" t="s">
        <v>773</v>
      </c>
      <c r="F36" s="317">
        <v>10</v>
      </c>
    </row>
    <row r="37" spans="2:6" x14ac:dyDescent="0.2">
      <c r="B37" s="317">
        <v>32</v>
      </c>
      <c r="C37" s="317" t="s">
        <v>774</v>
      </c>
      <c r="D37" s="319" t="str">
        <f t="shared" si="0"/>
        <v>2.10.02</v>
      </c>
      <c r="E37" s="178" t="s">
        <v>775</v>
      </c>
      <c r="F37" s="317">
        <v>3</v>
      </c>
    </row>
    <row r="38" spans="2:6" x14ac:dyDescent="0.2">
      <c r="B38" s="317">
        <v>33</v>
      </c>
      <c r="C38" s="317" t="s">
        <v>776</v>
      </c>
      <c r="D38" s="319" t="str">
        <f t="shared" si="0"/>
        <v>2.10.03</v>
      </c>
      <c r="E38" s="178" t="s">
        <v>777</v>
      </c>
    </row>
    <row r="39" spans="2:6" x14ac:dyDescent="0.2">
      <c r="B39" s="317">
        <v>34</v>
      </c>
      <c r="C39" s="317" t="s">
        <v>778</v>
      </c>
      <c r="D39" s="319" t="str">
        <f t="shared" si="0"/>
        <v>2.10.04</v>
      </c>
      <c r="E39" s="178" t="s">
        <v>779</v>
      </c>
      <c r="F39" s="317">
        <v>5</v>
      </c>
    </row>
    <row r="40" spans="2:6" s="187" customFormat="1" x14ac:dyDescent="0.2">
      <c r="B40" s="315" t="s">
        <v>780</v>
      </c>
      <c r="C40" s="315"/>
      <c r="D40" s="319" t="str">
        <f t="shared" si="0"/>
        <v/>
      </c>
      <c r="E40" s="316" t="s">
        <v>781</v>
      </c>
      <c r="F40" s="315"/>
    </row>
    <row r="41" spans="2:6" x14ac:dyDescent="0.2">
      <c r="B41" s="317">
        <v>1</v>
      </c>
      <c r="C41" s="317" t="s">
        <v>782</v>
      </c>
      <c r="D41" s="319" t="str">
        <f t="shared" si="0"/>
        <v>3.11.01</v>
      </c>
      <c r="E41" s="178" t="s">
        <v>783</v>
      </c>
      <c r="F41" s="317">
        <v>50</v>
      </c>
    </row>
    <row r="42" spans="2:6" x14ac:dyDescent="0.2">
      <c r="B42" s="317">
        <v>2</v>
      </c>
      <c r="C42" s="317" t="s">
        <v>784</v>
      </c>
      <c r="D42" s="319" t="str">
        <f t="shared" si="0"/>
        <v>3.11.02</v>
      </c>
      <c r="E42" s="178" t="s">
        <v>785</v>
      </c>
      <c r="F42" s="317">
        <v>50</v>
      </c>
    </row>
    <row r="43" spans="2:6" x14ac:dyDescent="0.2">
      <c r="B43" s="317">
        <v>3</v>
      </c>
      <c r="C43" s="317" t="s">
        <v>786</v>
      </c>
      <c r="D43" s="319" t="str">
        <f t="shared" si="0"/>
        <v>3.11.03</v>
      </c>
      <c r="E43" s="178" t="s">
        <v>787</v>
      </c>
      <c r="F43" s="317">
        <v>40</v>
      </c>
    </row>
    <row r="44" spans="2:6" x14ac:dyDescent="0.2">
      <c r="B44" s="317">
        <v>4</v>
      </c>
      <c r="C44" s="317" t="s">
        <v>788</v>
      </c>
      <c r="D44" s="319" t="str">
        <f t="shared" si="0"/>
        <v>3.12.01</v>
      </c>
      <c r="E44" s="178" t="s">
        <v>789</v>
      </c>
      <c r="F44" s="317">
        <v>50</v>
      </c>
    </row>
    <row r="45" spans="2:6" x14ac:dyDescent="0.2">
      <c r="B45" s="317">
        <v>5</v>
      </c>
      <c r="C45" s="317" t="s">
        <v>790</v>
      </c>
      <c r="D45" s="319" t="str">
        <f t="shared" si="0"/>
        <v>3.12.05</v>
      </c>
      <c r="E45" s="178" t="s">
        <v>791</v>
      </c>
      <c r="F45" s="317">
        <v>50</v>
      </c>
    </row>
    <row r="46" spans="2:6" x14ac:dyDescent="0.2">
      <c r="B46" s="317">
        <v>6</v>
      </c>
      <c r="C46" s="317" t="s">
        <v>792</v>
      </c>
      <c r="D46" s="319" t="str">
        <f t="shared" si="0"/>
        <v>3.12.03</v>
      </c>
      <c r="E46" s="178" t="s">
        <v>793</v>
      </c>
      <c r="F46" s="317">
        <v>50</v>
      </c>
    </row>
    <row r="47" spans="2:6" x14ac:dyDescent="0.2">
      <c r="B47" s="317">
        <v>7</v>
      </c>
      <c r="C47" s="317" t="s">
        <v>794</v>
      </c>
      <c r="D47" s="319" t="str">
        <f t="shared" si="0"/>
        <v>3.12.04</v>
      </c>
      <c r="E47" s="178" t="s">
        <v>795</v>
      </c>
      <c r="F47" s="317">
        <v>50</v>
      </c>
    </row>
    <row r="48" spans="2:6" x14ac:dyDescent="0.2">
      <c r="B48" s="317">
        <v>8</v>
      </c>
      <c r="C48" s="317" t="s">
        <v>790</v>
      </c>
      <c r="D48" s="319" t="str">
        <f t="shared" si="0"/>
        <v>3.12.05</v>
      </c>
      <c r="E48" s="178" t="s">
        <v>796</v>
      </c>
      <c r="F48" s="317">
        <v>50</v>
      </c>
    </row>
    <row r="49" spans="2:6" x14ac:dyDescent="0.2">
      <c r="B49" s="317">
        <v>9</v>
      </c>
      <c r="C49" s="317" t="s">
        <v>797</v>
      </c>
      <c r="D49" s="319" t="str">
        <f t="shared" si="0"/>
        <v>3.12.06</v>
      </c>
      <c r="E49" s="178" t="s">
        <v>798</v>
      </c>
      <c r="F49" s="317">
        <v>50</v>
      </c>
    </row>
    <row r="50" spans="2:6" x14ac:dyDescent="0.2">
      <c r="B50" s="317">
        <v>10</v>
      </c>
      <c r="C50" s="317" t="s">
        <v>799</v>
      </c>
      <c r="D50" s="319" t="str">
        <f t="shared" si="0"/>
        <v>3.12.07</v>
      </c>
      <c r="E50" s="178" t="s">
        <v>800</v>
      </c>
      <c r="F50" s="317">
        <v>50</v>
      </c>
    </row>
    <row r="51" spans="2:6" x14ac:dyDescent="0.2">
      <c r="B51" s="317">
        <v>11</v>
      </c>
      <c r="C51" s="317" t="s">
        <v>801</v>
      </c>
      <c r="D51" s="319" t="str">
        <f t="shared" si="0"/>
        <v>3.12.08</v>
      </c>
      <c r="E51" s="178" t="s">
        <v>802</v>
      </c>
      <c r="F51" s="317">
        <v>50</v>
      </c>
    </row>
    <row r="52" spans="2:6" s="187" customFormat="1" x14ac:dyDescent="0.2">
      <c r="B52" s="315" t="s">
        <v>803</v>
      </c>
      <c r="C52" s="315"/>
      <c r="D52" s="319" t="str">
        <f t="shared" si="0"/>
        <v/>
      </c>
      <c r="E52" s="316" t="s">
        <v>804</v>
      </c>
      <c r="F52" s="315"/>
    </row>
    <row r="53" spans="2:6" x14ac:dyDescent="0.2">
      <c r="B53" s="317">
        <v>1</v>
      </c>
      <c r="C53" s="317" t="s">
        <v>805</v>
      </c>
      <c r="D53" s="319" t="str">
        <f t="shared" si="0"/>
        <v>4.13.01</v>
      </c>
      <c r="E53" s="178" t="s">
        <v>806</v>
      </c>
      <c r="F53" s="317">
        <v>10</v>
      </c>
    </row>
    <row r="54" spans="2:6" x14ac:dyDescent="0.2">
      <c r="B54" s="317">
        <v>2</v>
      </c>
      <c r="C54" s="317" t="s">
        <v>807</v>
      </c>
      <c r="D54" s="319" t="str">
        <f t="shared" si="0"/>
        <v>4.13.02</v>
      </c>
      <c r="E54" s="178" t="s">
        <v>808</v>
      </c>
      <c r="F54" s="317">
        <v>50</v>
      </c>
    </row>
    <row r="55" spans="2:6" x14ac:dyDescent="0.2">
      <c r="B55" s="317">
        <v>3</v>
      </c>
      <c r="C55" s="317" t="s">
        <v>809</v>
      </c>
      <c r="D55" s="319" t="str">
        <f t="shared" si="0"/>
        <v>4.14.01</v>
      </c>
      <c r="E55" s="178" t="s">
        <v>810</v>
      </c>
      <c r="F55" s="317">
        <v>50</v>
      </c>
    </row>
    <row r="56" spans="2:6" x14ac:dyDescent="0.2">
      <c r="B56" s="317">
        <v>4</v>
      </c>
      <c r="C56" s="317" t="s">
        <v>811</v>
      </c>
      <c r="D56" s="319" t="str">
        <f t="shared" si="0"/>
        <v>4.14.02</v>
      </c>
      <c r="E56" s="178" t="s">
        <v>812</v>
      </c>
      <c r="F56" s="317">
        <v>50</v>
      </c>
    </row>
    <row r="57" spans="2:6" x14ac:dyDescent="0.2">
      <c r="B57" s="317">
        <v>5</v>
      </c>
      <c r="C57" s="317" t="s">
        <v>813</v>
      </c>
      <c r="D57" s="319" t="str">
        <f t="shared" si="0"/>
        <v>4.14.03</v>
      </c>
      <c r="E57" s="178" t="s">
        <v>814</v>
      </c>
      <c r="F57" s="317">
        <v>25</v>
      </c>
    </row>
    <row r="58" spans="2:6" x14ac:dyDescent="0.2">
      <c r="B58" s="317">
        <v>6</v>
      </c>
      <c r="C58" s="317" t="s">
        <v>815</v>
      </c>
      <c r="D58" s="319" t="str">
        <f t="shared" si="0"/>
        <v>4.14.04</v>
      </c>
      <c r="E58" s="178" t="s">
        <v>816</v>
      </c>
      <c r="F58" s="317">
        <v>10</v>
      </c>
    </row>
    <row r="59" spans="2:6" x14ac:dyDescent="0.2">
      <c r="B59" s="317">
        <v>7</v>
      </c>
      <c r="C59" s="317" t="s">
        <v>817</v>
      </c>
      <c r="D59" s="319" t="str">
        <f t="shared" si="0"/>
        <v>4.14.05</v>
      </c>
      <c r="E59" s="178" t="s">
        <v>818</v>
      </c>
      <c r="F59" s="317">
        <v>30</v>
      </c>
    </row>
    <row r="60" spans="2:6" x14ac:dyDescent="0.2">
      <c r="B60" s="317">
        <v>8</v>
      </c>
      <c r="C60" s="317" t="s">
        <v>819</v>
      </c>
      <c r="D60" s="319" t="str">
        <f t="shared" si="0"/>
        <v>4.14.06</v>
      </c>
      <c r="E60" s="178" t="s">
        <v>820</v>
      </c>
      <c r="F60" s="317">
        <v>40</v>
      </c>
    </row>
    <row r="61" spans="2:6" x14ac:dyDescent="0.2">
      <c r="B61" s="317">
        <v>9</v>
      </c>
      <c r="C61" s="317" t="s">
        <v>821</v>
      </c>
      <c r="D61" s="319" t="str">
        <f t="shared" si="0"/>
        <v>4.14.07</v>
      </c>
      <c r="E61" s="178" t="s">
        <v>822</v>
      </c>
      <c r="F61" s="317">
        <v>40</v>
      </c>
    </row>
    <row r="62" spans="2:6" x14ac:dyDescent="0.2">
      <c r="B62" s="317">
        <v>10</v>
      </c>
      <c r="C62" s="317" t="s">
        <v>823</v>
      </c>
      <c r="D62" s="319" t="str">
        <f t="shared" si="0"/>
        <v>4.14.08</v>
      </c>
      <c r="E62" s="178" t="s">
        <v>824</v>
      </c>
      <c r="F62" s="317">
        <v>40</v>
      </c>
    </row>
    <row r="63" spans="2:6" x14ac:dyDescent="0.2">
      <c r="B63" s="317">
        <v>11</v>
      </c>
      <c r="C63" s="317" t="s">
        <v>825</v>
      </c>
      <c r="D63" s="319" t="str">
        <f t="shared" si="0"/>
        <v>4.15.01</v>
      </c>
      <c r="E63" s="178" t="s">
        <v>826</v>
      </c>
      <c r="F63" s="317">
        <v>30</v>
      </c>
    </row>
    <row r="64" spans="2:6" x14ac:dyDescent="0.2">
      <c r="B64" s="317">
        <v>12</v>
      </c>
      <c r="C64" s="317" t="s">
        <v>827</v>
      </c>
      <c r="D64" s="319" t="str">
        <f t="shared" si="0"/>
        <v>4.15.02</v>
      </c>
      <c r="E64" s="178" t="s">
        <v>828</v>
      </c>
      <c r="F64" s="317">
        <v>30</v>
      </c>
    </row>
    <row r="65" spans="2:6" x14ac:dyDescent="0.2">
      <c r="B65" s="317">
        <v>13</v>
      </c>
      <c r="C65" s="317" t="s">
        <v>829</v>
      </c>
      <c r="D65" s="319" t="str">
        <f t="shared" si="0"/>
        <v>4.15.03</v>
      </c>
      <c r="E65" s="178" t="s">
        <v>830</v>
      </c>
      <c r="F65" s="317">
        <v>10</v>
      </c>
    </row>
    <row r="66" spans="2:6" x14ac:dyDescent="0.2">
      <c r="B66" s="317">
        <v>14</v>
      </c>
      <c r="C66" s="317" t="s">
        <v>831</v>
      </c>
      <c r="D66" s="319" t="str">
        <f t="shared" si="0"/>
        <v>4.15.04</v>
      </c>
      <c r="E66" s="178" t="s">
        <v>832</v>
      </c>
      <c r="F66" s="317">
        <v>10</v>
      </c>
    </row>
    <row r="67" spans="2:6" x14ac:dyDescent="0.2">
      <c r="B67" s="317">
        <v>15</v>
      </c>
      <c r="C67" s="317" t="s">
        <v>833</v>
      </c>
      <c r="D67" s="319" t="str">
        <f t="shared" si="0"/>
        <v>4.15.05</v>
      </c>
      <c r="E67" s="178" t="s">
        <v>834</v>
      </c>
      <c r="F67" s="317">
        <v>40</v>
      </c>
    </row>
    <row r="68" spans="2:6" x14ac:dyDescent="0.2">
      <c r="B68" s="317">
        <v>16</v>
      </c>
      <c r="C68" s="317" t="s">
        <v>835</v>
      </c>
      <c r="D68" s="319" t="str">
        <f t="shared" si="0"/>
        <v>4.15.06</v>
      </c>
      <c r="E68" s="178" t="s">
        <v>836</v>
      </c>
      <c r="F68" s="317">
        <v>40</v>
      </c>
    </row>
    <row r="69" spans="2:6" x14ac:dyDescent="0.2">
      <c r="B69" s="317">
        <v>17</v>
      </c>
      <c r="C69" s="317" t="s">
        <v>837</v>
      </c>
      <c r="D69" s="319" t="str">
        <f t="shared" si="0"/>
        <v>4.15.07</v>
      </c>
      <c r="E69" s="178" t="s">
        <v>838</v>
      </c>
      <c r="F69" s="317">
        <v>30</v>
      </c>
    </row>
    <row r="70" spans="2:6" x14ac:dyDescent="0.2">
      <c r="B70" s="317">
        <v>18</v>
      </c>
      <c r="C70" s="317" t="s">
        <v>839</v>
      </c>
      <c r="D70" s="319" t="str">
        <f t="shared" ref="D70:D75" si="1">MID(C70,2,7)</f>
        <v>4.15.08</v>
      </c>
      <c r="E70" s="178" t="s">
        <v>840</v>
      </c>
      <c r="F70" s="317">
        <v>30</v>
      </c>
    </row>
    <row r="71" spans="2:6" x14ac:dyDescent="0.2">
      <c r="B71" s="317">
        <v>19</v>
      </c>
      <c r="C71" s="317" t="s">
        <v>841</v>
      </c>
      <c r="D71" s="319" t="str">
        <f t="shared" si="1"/>
        <v>4.15.09</v>
      </c>
      <c r="E71" s="178" t="s">
        <v>842</v>
      </c>
      <c r="F71" s="317">
        <v>20</v>
      </c>
    </row>
    <row r="72" spans="2:6" x14ac:dyDescent="0.2">
      <c r="B72" s="317">
        <v>20</v>
      </c>
      <c r="C72" s="317" t="s">
        <v>843</v>
      </c>
      <c r="D72" s="319" t="str">
        <f t="shared" si="1"/>
        <v>4.16.01</v>
      </c>
      <c r="E72" s="178" t="s">
        <v>844</v>
      </c>
      <c r="F72" s="317">
        <v>30</v>
      </c>
    </row>
    <row r="73" spans="2:6" x14ac:dyDescent="0.2">
      <c r="B73" s="317">
        <v>21</v>
      </c>
      <c r="C73" s="317" t="s">
        <v>845</v>
      </c>
      <c r="D73" s="319" t="str">
        <f t="shared" si="1"/>
        <v>4.16.02</v>
      </c>
      <c r="E73" s="178" t="s">
        <v>846</v>
      </c>
      <c r="F73" s="317">
        <v>40</v>
      </c>
    </row>
    <row r="74" spans="2:6" x14ac:dyDescent="0.2">
      <c r="B74" s="317">
        <v>22</v>
      </c>
      <c r="C74" s="317" t="s">
        <v>847</v>
      </c>
      <c r="D74" s="319" t="str">
        <f t="shared" si="1"/>
        <v>4.16.03</v>
      </c>
      <c r="E74" s="178" t="s">
        <v>848</v>
      </c>
      <c r="F74" s="317">
        <v>20</v>
      </c>
    </row>
    <row r="75" spans="2:6" x14ac:dyDescent="0.2">
      <c r="B75" s="317">
        <v>23</v>
      </c>
      <c r="C75" s="317" t="s">
        <v>849</v>
      </c>
      <c r="D75" s="319" t="str">
        <f t="shared" si="1"/>
        <v>4.16.04</v>
      </c>
      <c r="E75" s="178" t="s">
        <v>850</v>
      </c>
      <c r="F75" s="317">
        <v>30</v>
      </c>
    </row>
  </sheetData>
  <autoFilter ref="B4:F75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tabColor rgb="FFFF0000"/>
  </sheetPr>
  <dimension ref="A1:AZ271"/>
  <sheetViews>
    <sheetView view="pageBreakPreview" topLeftCell="A7" zoomScale="70" zoomScaleNormal="77" zoomScaleSheetLayoutView="70" workbookViewId="0">
      <pane xSplit="14" topLeftCell="O1" activePane="topRight" state="frozen"/>
      <selection activeCell="A3" sqref="A3"/>
      <selection pane="topRight" activeCell="AP34" sqref="AP34:AP130"/>
    </sheetView>
  </sheetViews>
  <sheetFormatPr baseColWidth="10" defaultColWidth="8.83203125" defaultRowHeight="15" x14ac:dyDescent="0.2"/>
  <cols>
    <col min="1" max="1" width="5.5" style="26" customWidth="1"/>
    <col min="2" max="2" width="23.5" hidden="1" customWidth="1"/>
    <col min="3" max="3" width="23.5" customWidth="1"/>
    <col min="4" max="4" width="20.5" customWidth="1"/>
    <col min="5" max="5" width="21.6640625" hidden="1" customWidth="1"/>
    <col min="6" max="6" width="11.1640625" customWidth="1"/>
    <col min="7" max="7" width="5.5" hidden="1" customWidth="1"/>
    <col min="8" max="8" width="0" hidden="1" customWidth="1"/>
    <col min="9" max="9" width="8" hidden="1" customWidth="1"/>
    <col min="10" max="10" width="11.6640625" hidden="1" customWidth="1"/>
    <col min="11" max="11" width="16.5" style="26" bestFit="1" customWidth="1"/>
    <col min="12" max="12" width="11.33203125" style="26" customWidth="1"/>
    <col min="13" max="13" width="21.5" style="26" bestFit="1" customWidth="1"/>
    <col min="14" max="14" width="12" customWidth="1"/>
    <col min="15" max="15" width="12.33203125" customWidth="1"/>
    <col min="16" max="16" width="21.5" style="26" bestFit="1" customWidth="1"/>
    <col min="17" max="17" width="16.5" style="26" bestFit="1" customWidth="1"/>
    <col min="18" max="18" width="8.1640625" customWidth="1"/>
    <col min="19" max="19" width="14" bestFit="1" customWidth="1"/>
    <col min="20" max="20" width="9.1640625" hidden="1" customWidth="1"/>
    <col min="21" max="21" width="5.5" hidden="1" customWidth="1"/>
    <col min="22" max="22" width="9.1640625" hidden="1" customWidth="1"/>
    <col min="23" max="23" width="7.1640625" hidden="1" customWidth="1"/>
    <col min="24" max="24" width="6.6640625" hidden="1" customWidth="1"/>
    <col min="25" max="25" width="14.83203125" hidden="1" customWidth="1"/>
    <col min="26" max="31" width="9.1640625" hidden="1" customWidth="1"/>
    <col min="32" max="32" width="9" hidden="1" customWidth="1"/>
    <col min="33" max="33" width="9.1640625" hidden="1" customWidth="1"/>
    <col min="34" max="34" width="8" hidden="1" customWidth="1"/>
    <col min="35" max="35" width="5.83203125" hidden="1" customWidth="1"/>
    <col min="36" max="36" width="6.5" hidden="1" customWidth="1"/>
    <col min="37" max="37" width="8.6640625" customWidth="1"/>
    <col min="38" max="38" width="9.1640625" hidden="1" customWidth="1"/>
    <col min="39" max="39" width="7.1640625" hidden="1" customWidth="1"/>
    <col min="40" max="40" width="6.5" hidden="1" customWidth="1"/>
    <col min="41" max="41" width="7.6640625" hidden="1" customWidth="1"/>
    <col min="42" max="42" width="21.5" customWidth="1"/>
    <col min="43" max="43" width="11.83203125" style="26" hidden="1" customWidth="1"/>
    <col min="44" max="44" width="10.1640625" hidden="1" customWidth="1"/>
    <col min="45" max="45" width="20.1640625" hidden="1" customWidth="1"/>
    <col min="46" max="46" width="13.1640625" hidden="1" customWidth="1"/>
    <col min="47" max="47" width="11.83203125" customWidth="1"/>
    <col min="48" max="48" width="6.6640625" hidden="1" customWidth="1"/>
    <col min="49" max="49" width="4.1640625" hidden="1" customWidth="1"/>
    <col min="50" max="50" width="9.5" hidden="1" customWidth="1"/>
    <col min="52" max="52" width="9.5" bestFit="1" customWidth="1"/>
  </cols>
  <sheetData>
    <row r="1" spans="1:52" ht="26" x14ac:dyDescent="0.3">
      <c r="A1" s="625" t="s">
        <v>400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5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28"/>
      <c r="AW1" s="28"/>
      <c r="AX1" s="28"/>
      <c r="AY1" s="28"/>
    </row>
    <row r="2" spans="1:52" ht="26" x14ac:dyDescent="0.3">
      <c r="A2" s="625" t="s">
        <v>401</v>
      </c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5"/>
      <c r="AA2" s="625"/>
      <c r="AB2" s="625"/>
      <c r="AC2" s="625"/>
      <c r="AD2" s="625"/>
      <c r="AE2" s="625"/>
      <c r="AF2" s="625"/>
      <c r="AG2" s="625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28"/>
      <c r="AW2" s="28"/>
      <c r="AX2" s="28"/>
      <c r="AY2" s="28"/>
    </row>
    <row r="3" spans="1:52" ht="26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</row>
    <row r="4" spans="1:52" ht="26" x14ac:dyDescent="0.3">
      <c r="A4" s="134"/>
      <c r="B4" s="28"/>
      <c r="C4" s="28" t="s">
        <v>427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</row>
    <row r="6" spans="1:52" s="8" customFormat="1" ht="29.25" customHeight="1" x14ac:dyDescent="0.2">
      <c r="A6" s="614" t="s">
        <v>0</v>
      </c>
      <c r="B6" s="626" t="s">
        <v>1</v>
      </c>
      <c r="C6" s="606" t="s">
        <v>3</v>
      </c>
      <c r="D6" s="606" t="s">
        <v>2</v>
      </c>
      <c r="E6" s="606" t="s">
        <v>3</v>
      </c>
      <c r="F6" s="606" t="s">
        <v>4</v>
      </c>
      <c r="G6" s="606" t="s">
        <v>5</v>
      </c>
      <c r="H6" s="606"/>
      <c r="I6" s="606"/>
      <c r="J6" s="606"/>
      <c r="K6" s="627" t="s">
        <v>6</v>
      </c>
      <c r="L6" s="606" t="s">
        <v>7</v>
      </c>
      <c r="M6" s="606" t="s">
        <v>8</v>
      </c>
      <c r="N6" s="606" t="s">
        <v>44</v>
      </c>
      <c r="O6" s="606" t="s">
        <v>9</v>
      </c>
      <c r="P6" s="606"/>
      <c r="Q6" s="606"/>
      <c r="R6" s="606"/>
      <c r="S6" s="606"/>
      <c r="T6" s="606" t="s">
        <v>24</v>
      </c>
      <c r="U6" s="606"/>
      <c r="V6" s="606"/>
      <c r="W6" s="606" t="s">
        <v>28</v>
      </c>
      <c r="X6" s="606"/>
      <c r="Y6" s="606" t="s">
        <v>29</v>
      </c>
      <c r="Z6" s="606" t="s">
        <v>30</v>
      </c>
      <c r="AA6" s="606"/>
      <c r="AB6" s="606" t="s">
        <v>31</v>
      </c>
      <c r="AC6" s="606"/>
      <c r="AD6" s="606"/>
      <c r="AE6" s="606" t="s">
        <v>32</v>
      </c>
      <c r="AF6" s="606"/>
      <c r="AG6" s="614" t="s">
        <v>39</v>
      </c>
      <c r="AH6" s="606" t="s">
        <v>40</v>
      </c>
      <c r="AI6" s="606" t="s">
        <v>41</v>
      </c>
      <c r="AJ6" s="606" t="s">
        <v>42</v>
      </c>
      <c r="AK6" s="606" t="s">
        <v>10</v>
      </c>
      <c r="AL6" s="606" t="s">
        <v>44</v>
      </c>
      <c r="AM6" s="616" t="s">
        <v>399</v>
      </c>
      <c r="AN6" s="617"/>
      <c r="AO6" s="617"/>
      <c r="AP6" s="618"/>
      <c r="AQ6" s="606" t="s">
        <v>55</v>
      </c>
      <c r="AR6" s="606" t="s">
        <v>48</v>
      </c>
      <c r="AS6" s="606"/>
      <c r="AT6" s="606"/>
      <c r="AU6" s="610" t="s">
        <v>53</v>
      </c>
      <c r="AV6" s="613" t="s">
        <v>78</v>
      </c>
      <c r="AW6" s="613"/>
      <c r="AX6" s="613"/>
    </row>
    <row r="7" spans="1:52" ht="38.25" customHeight="1" x14ac:dyDescent="0.2">
      <c r="A7" s="614"/>
      <c r="B7" s="626"/>
      <c r="C7" s="606"/>
      <c r="D7" s="606"/>
      <c r="E7" s="606"/>
      <c r="F7" s="606"/>
      <c r="G7" s="609" t="s">
        <v>11</v>
      </c>
      <c r="H7" s="609" t="s">
        <v>12</v>
      </c>
      <c r="I7" s="609"/>
      <c r="J7" s="609" t="s">
        <v>13</v>
      </c>
      <c r="K7" s="628"/>
      <c r="L7" s="606"/>
      <c r="M7" s="606"/>
      <c r="N7" s="606"/>
      <c r="O7" s="609" t="s">
        <v>15</v>
      </c>
      <c r="P7" s="609" t="s">
        <v>16</v>
      </c>
      <c r="Q7" s="609" t="s">
        <v>17</v>
      </c>
      <c r="R7" s="609" t="s">
        <v>18</v>
      </c>
      <c r="S7" s="609" t="s">
        <v>19</v>
      </c>
      <c r="T7" s="606" t="s">
        <v>26</v>
      </c>
      <c r="U7" s="606" t="s">
        <v>27</v>
      </c>
      <c r="V7" s="606" t="s">
        <v>25</v>
      </c>
      <c r="W7" s="609" t="s">
        <v>20</v>
      </c>
      <c r="X7" s="609" t="s">
        <v>9</v>
      </c>
      <c r="Y7" s="606"/>
      <c r="Z7" s="606" t="s">
        <v>33</v>
      </c>
      <c r="AA7" s="606" t="s">
        <v>34</v>
      </c>
      <c r="AB7" s="606" t="s">
        <v>35</v>
      </c>
      <c r="AC7" s="606" t="s">
        <v>36</v>
      </c>
      <c r="AD7" s="606" t="s">
        <v>8</v>
      </c>
      <c r="AE7" s="609" t="s">
        <v>37</v>
      </c>
      <c r="AF7" s="609" t="s">
        <v>38</v>
      </c>
      <c r="AG7" s="614"/>
      <c r="AH7" s="606"/>
      <c r="AI7" s="606"/>
      <c r="AJ7" s="606"/>
      <c r="AK7" s="606"/>
      <c r="AL7" s="606"/>
      <c r="AM7" s="619"/>
      <c r="AN7" s="620"/>
      <c r="AO7" s="620"/>
      <c r="AP7" s="621"/>
      <c r="AQ7" s="606"/>
      <c r="AR7" s="606" t="s">
        <v>46</v>
      </c>
      <c r="AS7" s="615" t="s">
        <v>47</v>
      </c>
      <c r="AT7" s="615" t="s">
        <v>49</v>
      </c>
      <c r="AU7" s="611"/>
      <c r="AV7" s="606" t="s">
        <v>79</v>
      </c>
      <c r="AW7" s="607" t="s">
        <v>80</v>
      </c>
      <c r="AX7" s="608"/>
    </row>
    <row r="8" spans="1:52" ht="16" x14ac:dyDescent="0.2">
      <c r="A8" s="614"/>
      <c r="B8" s="626"/>
      <c r="C8" s="606"/>
      <c r="D8" s="606"/>
      <c r="E8" s="606"/>
      <c r="F8" s="606"/>
      <c r="G8" s="609"/>
      <c r="H8" s="27" t="s">
        <v>20</v>
      </c>
      <c r="I8" s="27" t="s">
        <v>9</v>
      </c>
      <c r="J8" s="609"/>
      <c r="K8" s="629"/>
      <c r="L8" s="606"/>
      <c r="M8" s="606"/>
      <c r="N8" s="606"/>
      <c r="O8" s="609"/>
      <c r="P8" s="609"/>
      <c r="Q8" s="609"/>
      <c r="R8" s="609"/>
      <c r="S8" s="609"/>
      <c r="T8" s="606"/>
      <c r="U8" s="606"/>
      <c r="V8" s="606"/>
      <c r="W8" s="609"/>
      <c r="X8" s="609"/>
      <c r="Y8" s="606"/>
      <c r="Z8" s="606"/>
      <c r="AA8" s="606"/>
      <c r="AB8" s="606"/>
      <c r="AC8" s="606"/>
      <c r="AD8" s="606"/>
      <c r="AE8" s="609"/>
      <c r="AF8" s="609"/>
      <c r="AG8" s="614"/>
      <c r="AH8" s="606"/>
      <c r="AI8" s="606"/>
      <c r="AJ8" s="606"/>
      <c r="AK8" s="606"/>
      <c r="AL8" s="606"/>
      <c r="AM8" s="622"/>
      <c r="AN8" s="623"/>
      <c r="AO8" s="623"/>
      <c r="AP8" s="624"/>
      <c r="AQ8" s="606"/>
      <c r="AR8" s="606"/>
      <c r="AS8" s="615"/>
      <c r="AT8" s="615"/>
      <c r="AU8" s="612"/>
      <c r="AV8" s="606"/>
      <c r="AW8" s="135" t="s">
        <v>58</v>
      </c>
      <c r="AX8" s="6" t="s">
        <v>81</v>
      </c>
    </row>
    <row r="9" spans="1:52" x14ac:dyDescent="0.2">
      <c r="A9" s="1">
        <v>1</v>
      </c>
      <c r="B9" s="29">
        <v>2</v>
      </c>
      <c r="C9" s="1">
        <v>2</v>
      </c>
      <c r="D9" s="1">
        <v>3</v>
      </c>
      <c r="E9" s="1">
        <v>4</v>
      </c>
      <c r="F9" s="29">
        <v>4</v>
      </c>
      <c r="G9" s="1">
        <v>6</v>
      </c>
      <c r="H9" s="1">
        <v>7</v>
      </c>
      <c r="I9" s="29">
        <v>8</v>
      </c>
      <c r="J9" s="1">
        <v>9</v>
      </c>
      <c r="K9" s="1">
        <v>5</v>
      </c>
      <c r="L9" s="29">
        <v>6</v>
      </c>
      <c r="M9" s="1">
        <v>7</v>
      </c>
      <c r="N9" s="1">
        <v>8</v>
      </c>
      <c r="O9" s="1">
        <v>9</v>
      </c>
      <c r="P9" s="29">
        <v>10</v>
      </c>
      <c r="Q9" s="1">
        <v>11</v>
      </c>
      <c r="R9" s="1">
        <v>12</v>
      </c>
      <c r="S9" s="29">
        <v>13</v>
      </c>
      <c r="T9" s="1">
        <v>18</v>
      </c>
      <c r="U9" s="1">
        <v>19</v>
      </c>
      <c r="V9" s="29">
        <v>20</v>
      </c>
      <c r="W9" s="1">
        <v>21</v>
      </c>
      <c r="X9" s="1">
        <v>22</v>
      </c>
      <c r="Y9" s="29">
        <v>23</v>
      </c>
      <c r="Z9" s="1">
        <v>24</v>
      </c>
      <c r="AA9" s="1">
        <v>25</v>
      </c>
      <c r="AB9" s="29">
        <v>26</v>
      </c>
      <c r="AC9" s="1">
        <v>27</v>
      </c>
      <c r="AD9" s="1">
        <v>28</v>
      </c>
      <c r="AE9" s="29">
        <v>29</v>
      </c>
      <c r="AF9" s="1">
        <v>30</v>
      </c>
      <c r="AG9" s="1">
        <v>31</v>
      </c>
      <c r="AH9" s="29">
        <v>32</v>
      </c>
      <c r="AI9" s="1">
        <v>33</v>
      </c>
      <c r="AJ9" s="1">
        <v>34</v>
      </c>
      <c r="AK9" s="29">
        <v>14</v>
      </c>
      <c r="AL9" s="1">
        <v>36</v>
      </c>
      <c r="AM9" s="1">
        <v>37</v>
      </c>
      <c r="AN9" s="29">
        <v>38</v>
      </c>
      <c r="AO9" s="1">
        <v>39</v>
      </c>
      <c r="AP9" s="1">
        <v>14</v>
      </c>
      <c r="AQ9" s="29">
        <v>41</v>
      </c>
      <c r="AR9" s="1">
        <v>42</v>
      </c>
      <c r="AS9" s="1">
        <v>43</v>
      </c>
      <c r="AT9" s="29">
        <v>44</v>
      </c>
      <c r="AU9" s="1">
        <v>9</v>
      </c>
      <c r="AV9" s="1">
        <v>46</v>
      </c>
      <c r="AW9" s="7">
        <v>47</v>
      </c>
      <c r="AX9" s="1">
        <v>48</v>
      </c>
    </row>
    <row r="10" spans="1:52" hidden="1" x14ac:dyDescent="0.2">
      <c r="A10" s="122"/>
      <c r="B10" s="30"/>
      <c r="C10" s="31"/>
      <c r="D10" s="31"/>
      <c r="E10" s="31"/>
      <c r="F10" s="31"/>
      <c r="G10" s="31"/>
      <c r="H10" s="31"/>
      <c r="I10" s="31"/>
      <c r="J10" s="31"/>
      <c r="K10" s="32"/>
      <c r="L10" s="32"/>
      <c r="M10" s="32"/>
      <c r="N10" s="31"/>
      <c r="O10" s="31"/>
      <c r="P10" s="32"/>
      <c r="Q10" s="32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2"/>
      <c r="AR10" s="31"/>
      <c r="AS10" s="31"/>
      <c r="AT10" s="31"/>
      <c r="AU10" s="31"/>
      <c r="AV10" s="2"/>
      <c r="AW10" s="2"/>
      <c r="AX10" s="2"/>
    </row>
    <row r="11" spans="1:52" hidden="1" x14ac:dyDescent="0.2">
      <c r="A11" s="103" t="s">
        <v>88</v>
      </c>
      <c r="B11" s="50" t="s">
        <v>89</v>
      </c>
      <c r="C11" s="50" t="s">
        <v>89</v>
      </c>
      <c r="D11" s="51"/>
      <c r="E11" s="51"/>
      <c r="F11" s="51"/>
      <c r="G11" s="51"/>
      <c r="H11" s="51"/>
      <c r="I11" s="51"/>
      <c r="J11" s="51"/>
      <c r="K11" s="52"/>
      <c r="L11" s="52"/>
      <c r="M11" s="52"/>
      <c r="N11" s="53"/>
      <c r="O11" s="51"/>
      <c r="P11" s="52"/>
      <c r="Q11" s="52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3"/>
      <c r="AK11" s="53"/>
      <c r="AL11" s="53"/>
      <c r="AM11" s="51"/>
      <c r="AN11" s="51"/>
      <c r="AO11" s="51"/>
      <c r="AP11" s="54">
        <f>SUM(AP12,AP15,AP26,AP29,AP32,AP206,AP212,AP215,AP218,AP221)</f>
        <v>1053619307.4391842</v>
      </c>
      <c r="AQ11" s="52"/>
      <c r="AR11" s="51"/>
      <c r="AS11" s="51"/>
      <c r="AT11" s="51"/>
      <c r="AU11" s="52"/>
      <c r="AV11" s="2"/>
      <c r="AW11" s="2"/>
      <c r="AX11" s="2"/>
      <c r="AZ11" s="137" t="str">
        <f>IF(AP11&lt;300000,AP11,"0")</f>
        <v>0</v>
      </c>
    </row>
    <row r="12" spans="1:52" hidden="1" x14ac:dyDescent="0.2">
      <c r="A12" s="103" t="s">
        <v>90</v>
      </c>
      <c r="B12" s="55" t="s">
        <v>91</v>
      </c>
      <c r="C12" s="55" t="s">
        <v>91</v>
      </c>
      <c r="D12" s="51"/>
      <c r="E12" s="51"/>
      <c r="F12" s="51"/>
      <c r="G12" s="51"/>
      <c r="H12" s="51"/>
      <c r="I12" s="51"/>
      <c r="J12" s="51"/>
      <c r="K12" s="52"/>
      <c r="L12" s="52"/>
      <c r="M12" s="52"/>
      <c r="N12" s="53"/>
      <c r="O12" s="51"/>
      <c r="P12" s="52"/>
      <c r="Q12" s="52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3"/>
      <c r="AK12" s="53"/>
      <c r="AL12" s="53"/>
      <c r="AM12" s="51"/>
      <c r="AN12" s="51"/>
      <c r="AO12" s="51"/>
      <c r="AP12" s="51"/>
      <c r="AQ12" s="52"/>
      <c r="AR12" s="51"/>
      <c r="AS12" s="51"/>
      <c r="AT12" s="51"/>
      <c r="AU12" s="52"/>
      <c r="AV12" s="2"/>
      <c r="AW12" s="2"/>
      <c r="AX12" s="2"/>
      <c r="AZ12" s="137">
        <f t="shared" ref="AZ12:AZ75" si="0">IF(AP12&lt;300000,AP12,"0")</f>
        <v>0</v>
      </c>
    </row>
    <row r="13" spans="1:52" hidden="1" x14ac:dyDescent="0.2">
      <c r="A13" s="103"/>
      <c r="B13" s="55" t="s">
        <v>92</v>
      </c>
      <c r="C13" s="51" t="s">
        <v>84</v>
      </c>
      <c r="D13" s="51" t="s">
        <v>84</v>
      </c>
      <c r="E13" s="51" t="s">
        <v>84</v>
      </c>
      <c r="F13" s="51" t="s">
        <v>84</v>
      </c>
      <c r="G13" s="51" t="s">
        <v>84</v>
      </c>
      <c r="H13" s="51" t="s">
        <v>84</v>
      </c>
      <c r="I13" s="51" t="s">
        <v>84</v>
      </c>
      <c r="J13" s="51" t="s">
        <v>84</v>
      </c>
      <c r="K13" s="52" t="s">
        <v>84</v>
      </c>
      <c r="L13" s="52" t="s">
        <v>84</v>
      </c>
      <c r="M13" s="52" t="s">
        <v>84</v>
      </c>
      <c r="N13" s="51" t="s">
        <v>84</v>
      </c>
      <c r="O13" s="51" t="s">
        <v>84</v>
      </c>
      <c r="P13" s="52" t="s">
        <v>84</v>
      </c>
      <c r="Q13" s="52" t="s">
        <v>84</v>
      </c>
      <c r="R13" s="51" t="s">
        <v>84</v>
      </c>
      <c r="S13" s="51" t="s">
        <v>84</v>
      </c>
      <c r="T13" s="51" t="s">
        <v>84</v>
      </c>
      <c r="U13" s="51" t="s">
        <v>84</v>
      </c>
      <c r="V13" s="51" t="s">
        <v>84</v>
      </c>
      <c r="W13" s="51" t="s">
        <v>84</v>
      </c>
      <c r="X13" s="51" t="s">
        <v>84</v>
      </c>
      <c r="Y13" s="51" t="s">
        <v>84</v>
      </c>
      <c r="Z13" s="51" t="s">
        <v>84</v>
      </c>
      <c r="AA13" s="51" t="s">
        <v>84</v>
      </c>
      <c r="AB13" s="51" t="s">
        <v>84</v>
      </c>
      <c r="AC13" s="51" t="s">
        <v>84</v>
      </c>
      <c r="AD13" s="51" t="s">
        <v>84</v>
      </c>
      <c r="AE13" s="51" t="s">
        <v>84</v>
      </c>
      <c r="AF13" s="51" t="s">
        <v>84</v>
      </c>
      <c r="AG13" s="51" t="s">
        <v>84</v>
      </c>
      <c r="AH13" s="51" t="s">
        <v>84</v>
      </c>
      <c r="AI13" s="51" t="s">
        <v>84</v>
      </c>
      <c r="AJ13" s="51" t="s">
        <v>84</v>
      </c>
      <c r="AK13" s="51" t="s">
        <v>84</v>
      </c>
      <c r="AL13" s="51" t="s">
        <v>84</v>
      </c>
      <c r="AM13" s="51" t="s">
        <v>84</v>
      </c>
      <c r="AN13" s="51" t="s">
        <v>84</v>
      </c>
      <c r="AO13" s="51" t="s">
        <v>84</v>
      </c>
      <c r="AP13" s="51" t="s">
        <v>84</v>
      </c>
      <c r="AQ13" s="52" t="s">
        <v>84</v>
      </c>
      <c r="AR13" s="51" t="s">
        <v>84</v>
      </c>
      <c r="AS13" s="51" t="s">
        <v>84</v>
      </c>
      <c r="AT13" s="51" t="s">
        <v>84</v>
      </c>
      <c r="AU13" s="52" t="s">
        <v>84</v>
      </c>
      <c r="AV13" s="2" t="s">
        <v>84</v>
      </c>
      <c r="AW13" s="2" t="s">
        <v>84</v>
      </c>
      <c r="AX13" s="2" t="s">
        <v>84</v>
      </c>
      <c r="AZ13" s="137" t="str">
        <f t="shared" si="0"/>
        <v>0</v>
      </c>
    </row>
    <row r="14" spans="1:52" hidden="1" x14ac:dyDescent="0.2">
      <c r="A14" s="103"/>
      <c r="B14" s="55"/>
      <c r="C14" s="51"/>
      <c r="D14" s="51"/>
      <c r="E14" s="51"/>
      <c r="F14" s="51"/>
      <c r="G14" s="51"/>
      <c r="H14" s="51"/>
      <c r="I14" s="51"/>
      <c r="J14" s="51"/>
      <c r="K14" s="52"/>
      <c r="L14" s="52"/>
      <c r="M14" s="52"/>
      <c r="N14" s="53"/>
      <c r="O14" s="51"/>
      <c r="P14" s="52"/>
      <c r="Q14" s="52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3"/>
      <c r="AK14" s="53"/>
      <c r="AL14" s="53"/>
      <c r="AM14" s="51"/>
      <c r="AN14" s="51"/>
      <c r="AO14" s="51"/>
      <c r="AP14" s="51"/>
      <c r="AQ14" s="52"/>
      <c r="AR14" s="51"/>
      <c r="AS14" s="51"/>
      <c r="AT14" s="51"/>
      <c r="AU14" s="52"/>
      <c r="AV14" s="2"/>
      <c r="AW14" s="2"/>
      <c r="AX14" s="2"/>
      <c r="AZ14" s="137">
        <f t="shared" si="0"/>
        <v>0</v>
      </c>
    </row>
    <row r="15" spans="1:52" hidden="1" x14ac:dyDescent="0.2">
      <c r="A15" s="103" t="s">
        <v>93</v>
      </c>
      <c r="B15" s="55" t="s">
        <v>94</v>
      </c>
      <c r="C15" s="55" t="s">
        <v>94</v>
      </c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3"/>
      <c r="O15" s="51"/>
      <c r="P15" s="52"/>
      <c r="Q15" s="52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3"/>
      <c r="AK15" s="53"/>
      <c r="AL15" s="53"/>
      <c r="AM15" s="51"/>
      <c r="AN15" s="51"/>
      <c r="AO15" s="51"/>
      <c r="AP15" s="54">
        <f>SUM(AP16:AP23)</f>
        <v>188500000</v>
      </c>
      <c r="AQ15" s="52"/>
      <c r="AR15" s="51"/>
      <c r="AS15" s="51"/>
      <c r="AT15" s="51"/>
      <c r="AU15" s="52"/>
      <c r="AV15" s="2"/>
      <c r="AW15" s="2"/>
      <c r="AX15" s="2"/>
      <c r="AZ15" s="137" t="str">
        <f t="shared" si="0"/>
        <v>0</v>
      </c>
    </row>
    <row r="16" spans="1:52" hidden="1" x14ac:dyDescent="0.2">
      <c r="A16" s="103">
        <v>1</v>
      </c>
      <c r="B16" s="55" t="s">
        <v>92</v>
      </c>
      <c r="C16" s="41" t="s">
        <v>96</v>
      </c>
      <c r="D16" s="42" t="s">
        <v>95</v>
      </c>
      <c r="E16" s="41" t="s">
        <v>96</v>
      </c>
      <c r="F16" s="51" t="s">
        <v>84</v>
      </c>
      <c r="G16" s="51" t="s">
        <v>84</v>
      </c>
      <c r="H16" s="51" t="s">
        <v>84</v>
      </c>
      <c r="I16" s="51" t="s">
        <v>84</v>
      </c>
      <c r="J16" s="51" t="s">
        <v>84</v>
      </c>
      <c r="K16" s="43" t="s">
        <v>97</v>
      </c>
      <c r="L16" s="43" t="s">
        <v>98</v>
      </c>
      <c r="M16" s="52" t="s">
        <v>84</v>
      </c>
      <c r="N16" s="43" t="s">
        <v>102</v>
      </c>
      <c r="O16" s="51"/>
      <c r="P16" s="43" t="s">
        <v>99</v>
      </c>
      <c r="Q16" s="43" t="s">
        <v>100</v>
      </c>
      <c r="R16" s="51"/>
      <c r="S16" s="41" t="s">
        <v>84</v>
      </c>
      <c r="T16" s="51" t="s">
        <v>84</v>
      </c>
      <c r="U16" s="51" t="s">
        <v>84</v>
      </c>
      <c r="V16" s="51" t="s">
        <v>84</v>
      </c>
      <c r="W16" s="51" t="s">
        <v>84</v>
      </c>
      <c r="X16" s="51" t="s">
        <v>84</v>
      </c>
      <c r="Y16" s="51" t="s">
        <v>84</v>
      </c>
      <c r="Z16" s="51" t="s">
        <v>84</v>
      </c>
      <c r="AA16" s="51" t="s">
        <v>84</v>
      </c>
      <c r="AB16" s="51" t="s">
        <v>84</v>
      </c>
      <c r="AC16" s="51" t="s">
        <v>84</v>
      </c>
      <c r="AD16" s="51" t="s">
        <v>84</v>
      </c>
      <c r="AE16" s="51" t="s">
        <v>84</v>
      </c>
      <c r="AF16" s="51" t="s">
        <v>84</v>
      </c>
      <c r="AG16" s="51" t="s">
        <v>84</v>
      </c>
      <c r="AH16" s="51" t="s">
        <v>84</v>
      </c>
      <c r="AI16" s="51" t="s">
        <v>84</v>
      </c>
      <c r="AJ16" s="51" t="s">
        <v>84</v>
      </c>
      <c r="AK16" s="43" t="s">
        <v>101</v>
      </c>
      <c r="AL16" s="43" t="s">
        <v>102</v>
      </c>
      <c r="AM16" s="51"/>
      <c r="AN16" s="51"/>
      <c r="AO16" s="51"/>
      <c r="AP16" s="44">
        <v>4000000</v>
      </c>
      <c r="AQ16" s="52" t="s">
        <v>63</v>
      </c>
      <c r="AR16" s="56"/>
      <c r="AS16" s="52" t="s">
        <v>103</v>
      </c>
      <c r="AT16" s="56"/>
      <c r="AU16" s="52" t="s">
        <v>63</v>
      </c>
      <c r="AV16" s="19"/>
      <c r="AW16" s="19"/>
      <c r="AX16" s="19"/>
      <c r="AZ16" s="137" t="str">
        <f t="shared" si="0"/>
        <v>0</v>
      </c>
    </row>
    <row r="17" spans="1:52" hidden="1" x14ac:dyDescent="0.2">
      <c r="A17" s="103">
        <v>2</v>
      </c>
      <c r="B17" s="55"/>
      <c r="C17" s="41" t="s">
        <v>96</v>
      </c>
      <c r="D17" s="42" t="s">
        <v>95</v>
      </c>
      <c r="E17" s="41" t="s">
        <v>96</v>
      </c>
      <c r="F17" s="51" t="s">
        <v>84</v>
      </c>
      <c r="G17" s="51" t="s">
        <v>84</v>
      </c>
      <c r="H17" s="51" t="s">
        <v>84</v>
      </c>
      <c r="I17" s="51" t="s">
        <v>84</v>
      </c>
      <c r="J17" s="51" t="s">
        <v>84</v>
      </c>
      <c r="K17" s="43" t="s">
        <v>97</v>
      </c>
      <c r="L17" s="43" t="s">
        <v>98</v>
      </c>
      <c r="M17" s="52" t="s">
        <v>84</v>
      </c>
      <c r="N17" s="43" t="s">
        <v>107</v>
      </c>
      <c r="O17" s="51"/>
      <c r="P17" s="43" t="s">
        <v>104</v>
      </c>
      <c r="Q17" s="43" t="s">
        <v>105</v>
      </c>
      <c r="R17" s="51"/>
      <c r="S17" s="41" t="s">
        <v>106</v>
      </c>
      <c r="T17" s="51" t="s">
        <v>84</v>
      </c>
      <c r="U17" s="51" t="s">
        <v>84</v>
      </c>
      <c r="V17" s="51" t="s">
        <v>84</v>
      </c>
      <c r="W17" s="51" t="s">
        <v>84</v>
      </c>
      <c r="X17" s="51" t="s">
        <v>84</v>
      </c>
      <c r="Y17" s="51" t="s">
        <v>84</v>
      </c>
      <c r="Z17" s="51" t="s">
        <v>84</v>
      </c>
      <c r="AA17" s="51" t="s">
        <v>84</v>
      </c>
      <c r="AB17" s="51" t="s">
        <v>84</v>
      </c>
      <c r="AC17" s="51" t="s">
        <v>84</v>
      </c>
      <c r="AD17" s="51" t="s">
        <v>84</v>
      </c>
      <c r="AE17" s="51" t="s">
        <v>84</v>
      </c>
      <c r="AF17" s="51" t="s">
        <v>84</v>
      </c>
      <c r="AG17" s="51" t="s">
        <v>84</v>
      </c>
      <c r="AH17" s="51" t="s">
        <v>84</v>
      </c>
      <c r="AI17" s="51" t="s">
        <v>84</v>
      </c>
      <c r="AJ17" s="51" t="s">
        <v>84</v>
      </c>
      <c r="AK17" s="43" t="s">
        <v>101</v>
      </c>
      <c r="AL17" s="43" t="s">
        <v>107</v>
      </c>
      <c r="AM17" s="51"/>
      <c r="AN17" s="51"/>
      <c r="AO17" s="51"/>
      <c r="AP17" s="44">
        <v>4000000</v>
      </c>
      <c r="AQ17" s="52" t="s">
        <v>63</v>
      </c>
      <c r="AR17" s="56"/>
      <c r="AS17" s="52" t="s">
        <v>108</v>
      </c>
      <c r="AT17" s="56"/>
      <c r="AU17" s="52" t="s">
        <v>63</v>
      </c>
      <c r="AV17" s="19"/>
      <c r="AW17" s="19"/>
      <c r="AX17" s="19"/>
      <c r="AZ17" s="137" t="str">
        <f t="shared" si="0"/>
        <v>0</v>
      </c>
    </row>
    <row r="18" spans="1:52" hidden="1" x14ac:dyDescent="0.2">
      <c r="A18" s="103">
        <v>3</v>
      </c>
      <c r="B18" s="55"/>
      <c r="C18" s="45" t="s">
        <v>96</v>
      </c>
      <c r="D18" s="46" t="s">
        <v>95</v>
      </c>
      <c r="E18" s="45" t="s">
        <v>96</v>
      </c>
      <c r="F18" s="51" t="s">
        <v>84</v>
      </c>
      <c r="G18" s="51" t="s">
        <v>84</v>
      </c>
      <c r="H18" s="51" t="s">
        <v>84</v>
      </c>
      <c r="I18" s="51" t="s">
        <v>84</v>
      </c>
      <c r="J18" s="51" t="s">
        <v>84</v>
      </c>
      <c r="K18" s="47" t="s">
        <v>97</v>
      </c>
      <c r="L18" s="47" t="s">
        <v>98</v>
      </c>
      <c r="M18" s="52" t="s">
        <v>84</v>
      </c>
      <c r="N18" s="47" t="s">
        <v>107</v>
      </c>
      <c r="O18" s="51"/>
      <c r="P18" s="47" t="s">
        <v>109</v>
      </c>
      <c r="Q18" s="47" t="s">
        <v>110</v>
      </c>
      <c r="R18" s="51"/>
      <c r="S18" s="45" t="s">
        <v>111</v>
      </c>
      <c r="T18" s="51" t="s">
        <v>84</v>
      </c>
      <c r="U18" s="51" t="s">
        <v>84</v>
      </c>
      <c r="V18" s="51" t="s">
        <v>84</v>
      </c>
      <c r="W18" s="51" t="s">
        <v>84</v>
      </c>
      <c r="X18" s="51" t="s">
        <v>84</v>
      </c>
      <c r="Y18" s="51" t="s">
        <v>84</v>
      </c>
      <c r="Z18" s="51" t="s">
        <v>84</v>
      </c>
      <c r="AA18" s="51" t="s">
        <v>84</v>
      </c>
      <c r="AB18" s="51" t="s">
        <v>84</v>
      </c>
      <c r="AC18" s="51" t="s">
        <v>84</v>
      </c>
      <c r="AD18" s="51" t="s">
        <v>84</v>
      </c>
      <c r="AE18" s="51" t="s">
        <v>84</v>
      </c>
      <c r="AF18" s="51" t="s">
        <v>84</v>
      </c>
      <c r="AG18" s="51" t="s">
        <v>84</v>
      </c>
      <c r="AH18" s="51" t="s">
        <v>84</v>
      </c>
      <c r="AI18" s="51" t="s">
        <v>84</v>
      </c>
      <c r="AJ18" s="51" t="s">
        <v>84</v>
      </c>
      <c r="AK18" s="47" t="s">
        <v>101</v>
      </c>
      <c r="AL18" s="47" t="s">
        <v>107</v>
      </c>
      <c r="AM18" s="51"/>
      <c r="AN18" s="51"/>
      <c r="AO18" s="51"/>
      <c r="AP18" s="48">
        <v>4000000</v>
      </c>
      <c r="AQ18" s="52" t="s">
        <v>63</v>
      </c>
      <c r="AR18" s="56"/>
      <c r="AS18" s="52" t="s">
        <v>112</v>
      </c>
      <c r="AT18" s="56"/>
      <c r="AU18" s="52" t="s">
        <v>63</v>
      </c>
      <c r="AV18" s="19"/>
      <c r="AW18" s="19"/>
      <c r="AX18" s="19"/>
      <c r="AZ18" s="137" t="str">
        <f t="shared" si="0"/>
        <v>0</v>
      </c>
    </row>
    <row r="19" spans="1:52" hidden="1" x14ac:dyDescent="0.2">
      <c r="A19" s="103">
        <v>4</v>
      </c>
      <c r="B19" s="55"/>
      <c r="C19" s="45" t="s">
        <v>96</v>
      </c>
      <c r="D19" s="46" t="s">
        <v>95</v>
      </c>
      <c r="E19" s="45" t="s">
        <v>96</v>
      </c>
      <c r="F19" s="51" t="s">
        <v>84</v>
      </c>
      <c r="G19" s="51" t="s">
        <v>84</v>
      </c>
      <c r="H19" s="51" t="s">
        <v>84</v>
      </c>
      <c r="I19" s="51" t="s">
        <v>84</v>
      </c>
      <c r="J19" s="51" t="s">
        <v>84</v>
      </c>
      <c r="K19" s="47" t="s">
        <v>113</v>
      </c>
      <c r="L19" s="47" t="s">
        <v>114</v>
      </c>
      <c r="M19" s="52" t="s">
        <v>84</v>
      </c>
      <c r="N19" s="47" t="s">
        <v>118</v>
      </c>
      <c r="O19" s="51"/>
      <c r="P19" s="47" t="s">
        <v>115</v>
      </c>
      <c r="Q19" s="47" t="s">
        <v>116</v>
      </c>
      <c r="R19" s="51"/>
      <c r="S19" s="45" t="s">
        <v>117</v>
      </c>
      <c r="T19" s="51" t="s">
        <v>84</v>
      </c>
      <c r="U19" s="51" t="s">
        <v>84</v>
      </c>
      <c r="V19" s="51" t="s">
        <v>84</v>
      </c>
      <c r="W19" s="51" t="s">
        <v>84</v>
      </c>
      <c r="X19" s="51" t="s">
        <v>84</v>
      </c>
      <c r="Y19" s="51" t="s">
        <v>84</v>
      </c>
      <c r="Z19" s="51" t="s">
        <v>84</v>
      </c>
      <c r="AA19" s="51" t="s">
        <v>84</v>
      </c>
      <c r="AB19" s="51" t="s">
        <v>84</v>
      </c>
      <c r="AC19" s="51" t="s">
        <v>84</v>
      </c>
      <c r="AD19" s="51" t="s">
        <v>84</v>
      </c>
      <c r="AE19" s="51" t="s">
        <v>84</v>
      </c>
      <c r="AF19" s="51" t="s">
        <v>84</v>
      </c>
      <c r="AG19" s="51" t="s">
        <v>84</v>
      </c>
      <c r="AH19" s="51" t="s">
        <v>84</v>
      </c>
      <c r="AI19" s="51" t="s">
        <v>84</v>
      </c>
      <c r="AJ19" s="51" t="s">
        <v>84</v>
      </c>
      <c r="AK19" s="47" t="s">
        <v>101</v>
      </c>
      <c r="AL19" s="47" t="s">
        <v>118</v>
      </c>
      <c r="AM19" s="51"/>
      <c r="AN19" s="51"/>
      <c r="AO19" s="51"/>
      <c r="AP19" s="48">
        <v>5000000</v>
      </c>
      <c r="AQ19" s="52" t="s">
        <v>63</v>
      </c>
      <c r="AR19" s="56"/>
      <c r="AS19" s="52" t="s">
        <v>119</v>
      </c>
      <c r="AT19" s="56"/>
      <c r="AU19" s="52" t="s">
        <v>63</v>
      </c>
      <c r="AV19" s="19"/>
      <c r="AW19" s="19"/>
      <c r="AX19" s="19"/>
      <c r="AZ19" s="137" t="str">
        <f t="shared" si="0"/>
        <v>0</v>
      </c>
    </row>
    <row r="20" spans="1:52" hidden="1" x14ac:dyDescent="0.2">
      <c r="A20" s="103">
        <v>5</v>
      </c>
      <c r="B20" s="55"/>
      <c r="C20" s="41" t="s">
        <v>121</v>
      </c>
      <c r="D20" s="42" t="s">
        <v>120</v>
      </c>
      <c r="E20" s="41" t="s">
        <v>121</v>
      </c>
      <c r="F20" s="51" t="s">
        <v>84</v>
      </c>
      <c r="G20" s="51" t="s">
        <v>84</v>
      </c>
      <c r="H20" s="51" t="s">
        <v>84</v>
      </c>
      <c r="I20" s="51" t="s">
        <v>84</v>
      </c>
      <c r="J20" s="51" t="s">
        <v>84</v>
      </c>
      <c r="K20" s="43" t="s">
        <v>122</v>
      </c>
      <c r="L20" s="43" t="s">
        <v>123</v>
      </c>
      <c r="M20" s="52" t="s">
        <v>84</v>
      </c>
      <c r="N20" s="43" t="s">
        <v>126</v>
      </c>
      <c r="O20" s="51"/>
      <c r="P20" s="43" t="s">
        <v>124</v>
      </c>
      <c r="Q20" s="43" t="s">
        <v>125</v>
      </c>
      <c r="R20" s="51"/>
      <c r="S20" s="41" t="s">
        <v>84</v>
      </c>
      <c r="T20" s="51" t="s">
        <v>84</v>
      </c>
      <c r="U20" s="51" t="s">
        <v>84</v>
      </c>
      <c r="V20" s="51" t="s">
        <v>84</v>
      </c>
      <c r="W20" s="51" t="s">
        <v>84</v>
      </c>
      <c r="X20" s="51" t="s">
        <v>84</v>
      </c>
      <c r="Y20" s="51" t="s">
        <v>84</v>
      </c>
      <c r="Z20" s="51" t="s">
        <v>84</v>
      </c>
      <c r="AA20" s="51" t="s">
        <v>84</v>
      </c>
      <c r="AB20" s="51" t="s">
        <v>84</v>
      </c>
      <c r="AC20" s="51" t="s">
        <v>84</v>
      </c>
      <c r="AD20" s="51" t="s">
        <v>84</v>
      </c>
      <c r="AE20" s="51" t="s">
        <v>84</v>
      </c>
      <c r="AF20" s="51" t="s">
        <v>84</v>
      </c>
      <c r="AG20" s="51" t="s">
        <v>84</v>
      </c>
      <c r="AH20" s="51" t="s">
        <v>84</v>
      </c>
      <c r="AI20" s="51" t="s">
        <v>84</v>
      </c>
      <c r="AJ20" s="51" t="s">
        <v>84</v>
      </c>
      <c r="AK20" s="43" t="s">
        <v>101</v>
      </c>
      <c r="AL20" s="43" t="s">
        <v>126</v>
      </c>
      <c r="AM20" s="51"/>
      <c r="AN20" s="51"/>
      <c r="AO20" s="51"/>
      <c r="AP20" s="44">
        <v>140000000</v>
      </c>
      <c r="AQ20" s="52" t="s">
        <v>63</v>
      </c>
      <c r="AR20" s="56"/>
      <c r="AS20" s="52" t="s">
        <v>127</v>
      </c>
      <c r="AT20" s="56"/>
      <c r="AU20" s="52" t="s">
        <v>63</v>
      </c>
      <c r="AV20" s="19"/>
      <c r="AW20" s="19"/>
      <c r="AX20" s="19"/>
      <c r="AZ20" s="137" t="str">
        <f t="shared" si="0"/>
        <v>0</v>
      </c>
    </row>
    <row r="21" spans="1:52" hidden="1" x14ac:dyDescent="0.2">
      <c r="A21" s="103">
        <v>6</v>
      </c>
      <c r="B21" s="55"/>
      <c r="C21" s="45" t="s">
        <v>96</v>
      </c>
      <c r="D21" s="46" t="s">
        <v>95</v>
      </c>
      <c r="E21" s="45" t="s">
        <v>96</v>
      </c>
      <c r="F21" s="51" t="s">
        <v>84</v>
      </c>
      <c r="G21" s="51" t="s">
        <v>84</v>
      </c>
      <c r="H21" s="51" t="s">
        <v>84</v>
      </c>
      <c r="I21" s="51" t="s">
        <v>84</v>
      </c>
      <c r="J21" s="51" t="s">
        <v>84</v>
      </c>
      <c r="K21" s="47" t="s">
        <v>113</v>
      </c>
      <c r="L21" s="47" t="s">
        <v>128</v>
      </c>
      <c r="M21" s="52" t="s">
        <v>84</v>
      </c>
      <c r="N21" s="47" t="s">
        <v>126</v>
      </c>
      <c r="O21" s="51"/>
      <c r="P21" s="47" t="s">
        <v>129</v>
      </c>
      <c r="Q21" s="47"/>
      <c r="R21" s="51"/>
      <c r="S21" s="45" t="s">
        <v>84</v>
      </c>
      <c r="T21" s="51" t="s">
        <v>84</v>
      </c>
      <c r="U21" s="51" t="s">
        <v>84</v>
      </c>
      <c r="V21" s="51" t="s">
        <v>84</v>
      </c>
      <c r="W21" s="51" t="s">
        <v>84</v>
      </c>
      <c r="X21" s="51" t="s">
        <v>84</v>
      </c>
      <c r="Y21" s="51" t="s">
        <v>84</v>
      </c>
      <c r="Z21" s="51" t="s">
        <v>84</v>
      </c>
      <c r="AA21" s="51" t="s">
        <v>84</v>
      </c>
      <c r="AB21" s="51" t="s">
        <v>84</v>
      </c>
      <c r="AC21" s="51" t="s">
        <v>84</v>
      </c>
      <c r="AD21" s="51" t="s">
        <v>84</v>
      </c>
      <c r="AE21" s="51" t="s">
        <v>84</v>
      </c>
      <c r="AF21" s="51" t="s">
        <v>84</v>
      </c>
      <c r="AG21" s="51" t="s">
        <v>84</v>
      </c>
      <c r="AH21" s="51" t="s">
        <v>84</v>
      </c>
      <c r="AI21" s="51" t="s">
        <v>84</v>
      </c>
      <c r="AJ21" s="51" t="s">
        <v>84</v>
      </c>
      <c r="AK21" s="47" t="s">
        <v>101</v>
      </c>
      <c r="AL21" s="47" t="s">
        <v>126</v>
      </c>
      <c r="AM21" s="51"/>
      <c r="AN21" s="51"/>
      <c r="AO21" s="51"/>
      <c r="AP21" s="48">
        <v>10500000</v>
      </c>
      <c r="AQ21" s="52" t="s">
        <v>63</v>
      </c>
      <c r="AR21" s="56"/>
      <c r="AS21" s="52" t="s">
        <v>130</v>
      </c>
      <c r="AT21" s="56"/>
      <c r="AU21" s="52" t="s">
        <v>63</v>
      </c>
      <c r="AV21" s="19"/>
      <c r="AW21" s="19"/>
      <c r="AX21" s="19"/>
      <c r="AZ21" s="137" t="str">
        <f t="shared" si="0"/>
        <v>0</v>
      </c>
    </row>
    <row r="22" spans="1:52" hidden="1" x14ac:dyDescent="0.2">
      <c r="A22" s="103">
        <v>7</v>
      </c>
      <c r="B22" s="55"/>
      <c r="C22" s="45" t="s">
        <v>96</v>
      </c>
      <c r="D22" s="46" t="s">
        <v>95</v>
      </c>
      <c r="E22" s="45" t="s">
        <v>96</v>
      </c>
      <c r="F22" s="51" t="s">
        <v>84</v>
      </c>
      <c r="G22" s="51" t="s">
        <v>84</v>
      </c>
      <c r="H22" s="51" t="s">
        <v>84</v>
      </c>
      <c r="I22" s="51" t="s">
        <v>84</v>
      </c>
      <c r="J22" s="51" t="s">
        <v>84</v>
      </c>
      <c r="K22" s="47" t="s">
        <v>113</v>
      </c>
      <c r="L22" s="47" t="s">
        <v>128</v>
      </c>
      <c r="M22" s="52" t="s">
        <v>84</v>
      </c>
      <c r="N22" s="47" t="s">
        <v>126</v>
      </c>
      <c r="O22" s="51"/>
      <c r="P22" s="47" t="s">
        <v>131</v>
      </c>
      <c r="Q22" s="47" t="s">
        <v>132</v>
      </c>
      <c r="R22" s="51"/>
      <c r="S22" s="45" t="s">
        <v>84</v>
      </c>
      <c r="T22" s="51" t="s">
        <v>84</v>
      </c>
      <c r="U22" s="51" t="s">
        <v>84</v>
      </c>
      <c r="V22" s="51" t="s">
        <v>84</v>
      </c>
      <c r="W22" s="51" t="s">
        <v>84</v>
      </c>
      <c r="X22" s="51" t="s">
        <v>84</v>
      </c>
      <c r="Y22" s="51" t="s">
        <v>84</v>
      </c>
      <c r="Z22" s="51" t="s">
        <v>84</v>
      </c>
      <c r="AA22" s="51" t="s">
        <v>84</v>
      </c>
      <c r="AB22" s="51" t="s">
        <v>84</v>
      </c>
      <c r="AC22" s="51" t="s">
        <v>84</v>
      </c>
      <c r="AD22" s="51" t="s">
        <v>84</v>
      </c>
      <c r="AE22" s="51" t="s">
        <v>84</v>
      </c>
      <c r="AF22" s="51" t="s">
        <v>84</v>
      </c>
      <c r="AG22" s="51" t="s">
        <v>84</v>
      </c>
      <c r="AH22" s="51" t="s">
        <v>84</v>
      </c>
      <c r="AI22" s="51" t="s">
        <v>84</v>
      </c>
      <c r="AJ22" s="51" t="s">
        <v>84</v>
      </c>
      <c r="AK22" s="47" t="s">
        <v>101</v>
      </c>
      <c r="AL22" s="47" t="s">
        <v>126</v>
      </c>
      <c r="AM22" s="51"/>
      <c r="AN22" s="51"/>
      <c r="AO22" s="51"/>
      <c r="AP22" s="48">
        <v>10500000</v>
      </c>
      <c r="AQ22" s="52" t="s">
        <v>63</v>
      </c>
      <c r="AR22" s="56"/>
      <c r="AS22" s="52" t="s">
        <v>133</v>
      </c>
      <c r="AT22" s="56"/>
      <c r="AU22" s="52" t="s">
        <v>63</v>
      </c>
      <c r="AV22" s="19"/>
      <c r="AW22" s="19"/>
      <c r="AX22" s="19"/>
      <c r="AZ22" s="137" t="str">
        <f t="shared" si="0"/>
        <v>0</v>
      </c>
    </row>
    <row r="23" spans="1:52" hidden="1" x14ac:dyDescent="0.2">
      <c r="A23" s="103">
        <v>8</v>
      </c>
      <c r="B23" s="55"/>
      <c r="C23" s="41" t="s">
        <v>96</v>
      </c>
      <c r="D23" s="42" t="s">
        <v>95</v>
      </c>
      <c r="E23" s="41" t="s">
        <v>96</v>
      </c>
      <c r="F23" s="51" t="s">
        <v>84</v>
      </c>
      <c r="G23" s="51" t="s">
        <v>84</v>
      </c>
      <c r="H23" s="51" t="s">
        <v>84</v>
      </c>
      <c r="I23" s="51" t="s">
        <v>84</v>
      </c>
      <c r="J23" s="51" t="s">
        <v>84</v>
      </c>
      <c r="K23" s="43" t="s">
        <v>113</v>
      </c>
      <c r="L23" s="43" t="s">
        <v>128</v>
      </c>
      <c r="M23" s="52" t="s">
        <v>84</v>
      </c>
      <c r="N23" s="43" t="s">
        <v>126</v>
      </c>
      <c r="O23" s="51"/>
      <c r="P23" s="43" t="s">
        <v>134</v>
      </c>
      <c r="Q23" s="43" t="s">
        <v>135</v>
      </c>
      <c r="R23" s="51"/>
      <c r="S23" s="41" t="s">
        <v>84</v>
      </c>
      <c r="T23" s="51" t="s">
        <v>84</v>
      </c>
      <c r="U23" s="51" t="s">
        <v>84</v>
      </c>
      <c r="V23" s="51" t="s">
        <v>84</v>
      </c>
      <c r="W23" s="51" t="s">
        <v>84</v>
      </c>
      <c r="X23" s="51" t="s">
        <v>84</v>
      </c>
      <c r="Y23" s="51" t="s">
        <v>84</v>
      </c>
      <c r="Z23" s="51" t="s">
        <v>84</v>
      </c>
      <c r="AA23" s="51" t="s">
        <v>84</v>
      </c>
      <c r="AB23" s="51" t="s">
        <v>84</v>
      </c>
      <c r="AC23" s="51" t="s">
        <v>84</v>
      </c>
      <c r="AD23" s="51" t="s">
        <v>84</v>
      </c>
      <c r="AE23" s="51" t="s">
        <v>84</v>
      </c>
      <c r="AF23" s="51" t="s">
        <v>84</v>
      </c>
      <c r="AG23" s="51" t="s">
        <v>84</v>
      </c>
      <c r="AH23" s="51" t="s">
        <v>84</v>
      </c>
      <c r="AI23" s="51" t="s">
        <v>84</v>
      </c>
      <c r="AJ23" s="51" t="s">
        <v>84</v>
      </c>
      <c r="AK23" s="43" t="s">
        <v>101</v>
      </c>
      <c r="AL23" s="43" t="s">
        <v>126</v>
      </c>
      <c r="AM23" s="51"/>
      <c r="AN23" s="51"/>
      <c r="AO23" s="51"/>
      <c r="AP23" s="44">
        <v>10500000</v>
      </c>
      <c r="AQ23" s="52" t="s">
        <v>63</v>
      </c>
      <c r="AR23" s="56"/>
      <c r="AS23" s="52" t="s">
        <v>136</v>
      </c>
      <c r="AT23" s="56"/>
      <c r="AU23" s="52" t="s">
        <v>63</v>
      </c>
      <c r="AV23" s="19"/>
      <c r="AW23" s="19"/>
      <c r="AX23" s="19"/>
      <c r="AZ23" s="137" t="str">
        <f t="shared" si="0"/>
        <v>0</v>
      </c>
    </row>
    <row r="24" spans="1:52" hidden="1" x14ac:dyDescent="0.2">
      <c r="A24" s="103"/>
      <c r="B24" s="55"/>
      <c r="C24" s="41"/>
      <c r="D24" s="42"/>
      <c r="E24" s="41"/>
      <c r="F24" s="51"/>
      <c r="G24" s="51"/>
      <c r="H24" s="51"/>
      <c r="I24" s="51"/>
      <c r="J24" s="51"/>
      <c r="K24" s="43"/>
      <c r="L24" s="43"/>
      <c r="M24" s="52"/>
      <c r="N24" s="43"/>
      <c r="O24" s="51"/>
      <c r="P24" s="43"/>
      <c r="Q24" s="43"/>
      <c r="R24" s="51"/>
      <c r="S24" s="4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43"/>
      <c r="AL24" s="43"/>
      <c r="AM24" s="51"/>
      <c r="AN24" s="51"/>
      <c r="AO24" s="51"/>
      <c r="AP24" s="44"/>
      <c r="AQ24" s="52"/>
      <c r="AR24" s="56"/>
      <c r="AS24" s="52"/>
      <c r="AT24" s="56"/>
      <c r="AU24" s="52"/>
      <c r="AV24" s="19"/>
      <c r="AW24" s="19"/>
      <c r="AX24" s="19"/>
      <c r="AZ24" s="137">
        <f t="shared" si="0"/>
        <v>0</v>
      </c>
    </row>
    <row r="25" spans="1:52" hidden="1" x14ac:dyDescent="0.2">
      <c r="A25" s="103"/>
      <c r="B25" s="55"/>
      <c r="C25" s="51"/>
      <c r="D25" s="51"/>
      <c r="E25" s="51"/>
      <c r="F25" s="51"/>
      <c r="G25" s="51"/>
      <c r="H25" s="51"/>
      <c r="I25" s="51"/>
      <c r="J25" s="51"/>
      <c r="K25" s="52"/>
      <c r="L25" s="52"/>
      <c r="M25" s="52"/>
      <c r="N25" s="133"/>
      <c r="O25" s="51"/>
      <c r="P25" s="52"/>
      <c r="Q25" s="52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133"/>
      <c r="AK25" s="133"/>
      <c r="AL25" s="133"/>
      <c r="AM25" s="51"/>
      <c r="AN25" s="51"/>
      <c r="AO25" s="51"/>
      <c r="AP25" s="133"/>
      <c r="AQ25" s="133"/>
      <c r="AR25" s="133"/>
      <c r="AS25" s="133"/>
      <c r="AT25" s="133"/>
      <c r="AU25" s="133"/>
      <c r="AV25" s="136"/>
      <c r="AW25" s="136"/>
      <c r="AX25" s="136"/>
      <c r="AZ25" s="137">
        <f t="shared" si="0"/>
        <v>0</v>
      </c>
    </row>
    <row r="26" spans="1:52" hidden="1" x14ac:dyDescent="0.2">
      <c r="A26" s="103" t="s">
        <v>137</v>
      </c>
      <c r="B26" s="55" t="s">
        <v>138</v>
      </c>
      <c r="C26" s="55" t="s">
        <v>138</v>
      </c>
      <c r="D26" s="51"/>
      <c r="E26" s="51"/>
      <c r="F26" s="51"/>
      <c r="G26" s="51"/>
      <c r="H26" s="51"/>
      <c r="I26" s="51"/>
      <c r="J26" s="51"/>
      <c r="K26" s="52"/>
      <c r="L26" s="52"/>
      <c r="M26" s="52"/>
      <c r="N26" s="133"/>
      <c r="O26" s="51"/>
      <c r="P26" s="52"/>
      <c r="Q26" s="52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133"/>
      <c r="AK26" s="133"/>
      <c r="AL26" s="133"/>
      <c r="AM26" s="51"/>
      <c r="AN26" s="51"/>
      <c r="AO26" s="51"/>
      <c r="AP26" s="57">
        <f>SUM(AP27)</f>
        <v>700000</v>
      </c>
      <c r="AQ26" s="133"/>
      <c r="AR26" s="133"/>
      <c r="AS26" s="133"/>
      <c r="AT26" s="133"/>
      <c r="AU26" s="133"/>
      <c r="AV26" s="136"/>
      <c r="AW26" s="136"/>
      <c r="AX26" s="136"/>
      <c r="AZ26" s="137" t="str">
        <f t="shared" si="0"/>
        <v>0</v>
      </c>
    </row>
    <row r="27" spans="1:52" hidden="1" x14ac:dyDescent="0.2">
      <c r="A27" s="103">
        <v>9</v>
      </c>
      <c r="B27" s="55" t="s">
        <v>92</v>
      </c>
      <c r="C27" s="41" t="s">
        <v>140</v>
      </c>
      <c r="D27" s="51" t="s">
        <v>139</v>
      </c>
      <c r="E27" s="41" t="s">
        <v>140</v>
      </c>
      <c r="F27" s="51" t="s">
        <v>84</v>
      </c>
      <c r="G27" s="51" t="s">
        <v>84</v>
      </c>
      <c r="H27" s="51" t="s">
        <v>84</v>
      </c>
      <c r="I27" s="51" t="s">
        <v>84</v>
      </c>
      <c r="J27" s="51" t="s">
        <v>84</v>
      </c>
      <c r="K27" s="52" t="s">
        <v>84</v>
      </c>
      <c r="L27" s="52" t="s">
        <v>84</v>
      </c>
      <c r="M27" s="52" t="s">
        <v>84</v>
      </c>
      <c r="N27" s="43" t="s">
        <v>141</v>
      </c>
      <c r="O27" s="51" t="s">
        <v>84</v>
      </c>
      <c r="P27" s="52" t="s">
        <v>84</v>
      </c>
      <c r="Q27" s="52" t="s">
        <v>84</v>
      </c>
      <c r="R27" s="51" t="s">
        <v>84</v>
      </c>
      <c r="S27" s="51" t="s">
        <v>84</v>
      </c>
      <c r="T27" s="51" t="s">
        <v>84</v>
      </c>
      <c r="U27" s="51" t="s">
        <v>84</v>
      </c>
      <c r="V27" s="51" t="s">
        <v>84</v>
      </c>
      <c r="W27" s="51" t="s">
        <v>84</v>
      </c>
      <c r="X27" s="51" t="s">
        <v>84</v>
      </c>
      <c r="Y27" s="51" t="s">
        <v>84</v>
      </c>
      <c r="Z27" s="51" t="s">
        <v>84</v>
      </c>
      <c r="AA27" s="51" t="s">
        <v>84</v>
      </c>
      <c r="AB27" s="51" t="s">
        <v>84</v>
      </c>
      <c r="AC27" s="51" t="s">
        <v>84</v>
      </c>
      <c r="AD27" s="51" t="s">
        <v>84</v>
      </c>
      <c r="AE27" s="51" t="s">
        <v>84</v>
      </c>
      <c r="AF27" s="51" t="s">
        <v>84</v>
      </c>
      <c r="AG27" s="51" t="s">
        <v>84</v>
      </c>
      <c r="AH27" s="51" t="s">
        <v>84</v>
      </c>
      <c r="AI27" s="51" t="s">
        <v>84</v>
      </c>
      <c r="AJ27" s="51" t="s">
        <v>84</v>
      </c>
      <c r="AK27" s="43" t="s">
        <v>101</v>
      </c>
      <c r="AL27" s="43" t="s">
        <v>141</v>
      </c>
      <c r="AM27" s="51" t="s">
        <v>84</v>
      </c>
      <c r="AN27" s="51" t="s">
        <v>84</v>
      </c>
      <c r="AO27" s="51" t="s">
        <v>84</v>
      </c>
      <c r="AP27" s="44">
        <v>700000</v>
      </c>
      <c r="AQ27" s="52" t="s">
        <v>142</v>
      </c>
      <c r="AR27" s="56"/>
      <c r="AS27" s="52" t="s">
        <v>143</v>
      </c>
      <c r="AT27" s="56"/>
      <c r="AU27" s="52" t="s">
        <v>142</v>
      </c>
      <c r="AV27" s="19"/>
      <c r="AW27" s="19"/>
      <c r="AX27" s="19"/>
      <c r="AZ27" s="137" t="str">
        <f t="shared" si="0"/>
        <v>0</v>
      </c>
    </row>
    <row r="28" spans="1:52" hidden="1" x14ac:dyDescent="0.2">
      <c r="A28" s="103"/>
      <c r="B28" s="55"/>
      <c r="C28" s="51"/>
      <c r="D28" s="51"/>
      <c r="E28" s="51"/>
      <c r="F28" s="51"/>
      <c r="G28" s="51"/>
      <c r="H28" s="51"/>
      <c r="I28" s="51"/>
      <c r="J28" s="51"/>
      <c r="K28" s="52"/>
      <c r="L28" s="52"/>
      <c r="M28" s="52"/>
      <c r="N28" s="133"/>
      <c r="O28" s="51"/>
      <c r="P28" s="52"/>
      <c r="Q28" s="52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133"/>
      <c r="AK28" s="133"/>
      <c r="AL28" s="133"/>
      <c r="AM28" s="51"/>
      <c r="AN28" s="51"/>
      <c r="AO28" s="51"/>
      <c r="AP28" s="133"/>
      <c r="AQ28" s="133"/>
      <c r="AR28" s="133"/>
      <c r="AS28" s="133"/>
      <c r="AT28" s="133"/>
      <c r="AU28" s="133"/>
      <c r="AV28" s="136"/>
      <c r="AW28" s="136"/>
      <c r="AX28" s="136"/>
      <c r="AZ28" s="137">
        <f t="shared" si="0"/>
        <v>0</v>
      </c>
    </row>
    <row r="29" spans="1:52" ht="30" hidden="1" x14ac:dyDescent="0.2">
      <c r="A29" s="103" t="s">
        <v>144</v>
      </c>
      <c r="B29" s="55" t="s">
        <v>145</v>
      </c>
      <c r="C29" s="55" t="s">
        <v>145</v>
      </c>
      <c r="D29" s="51"/>
      <c r="E29" s="51"/>
      <c r="F29" s="51"/>
      <c r="G29" s="51"/>
      <c r="H29" s="51"/>
      <c r="I29" s="51"/>
      <c r="J29" s="51"/>
      <c r="K29" s="52"/>
      <c r="L29" s="52"/>
      <c r="M29" s="52"/>
      <c r="N29" s="133"/>
      <c r="O29" s="51"/>
      <c r="P29" s="52"/>
      <c r="Q29" s="52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133"/>
      <c r="AK29" s="133"/>
      <c r="AL29" s="133"/>
      <c r="AM29" s="51"/>
      <c r="AN29" s="51"/>
      <c r="AO29" s="51"/>
      <c r="AP29" s="133"/>
      <c r="AQ29" s="133"/>
      <c r="AR29" s="133"/>
      <c r="AS29" s="133"/>
      <c r="AT29" s="133"/>
      <c r="AU29" s="133"/>
      <c r="AV29" s="136"/>
      <c r="AW29" s="136"/>
      <c r="AX29" s="136"/>
      <c r="AZ29" s="137">
        <f t="shared" si="0"/>
        <v>0</v>
      </c>
    </row>
    <row r="30" spans="1:52" hidden="1" x14ac:dyDescent="0.2">
      <c r="A30" s="103"/>
      <c r="B30" s="55" t="s">
        <v>92</v>
      </c>
      <c r="C30" s="51" t="s">
        <v>84</v>
      </c>
      <c r="D30" s="51" t="s">
        <v>84</v>
      </c>
      <c r="E30" s="51" t="s">
        <v>84</v>
      </c>
      <c r="F30" s="51" t="s">
        <v>84</v>
      </c>
      <c r="G30" s="51" t="s">
        <v>84</v>
      </c>
      <c r="H30" s="51" t="s">
        <v>84</v>
      </c>
      <c r="I30" s="51" t="s">
        <v>84</v>
      </c>
      <c r="J30" s="51" t="s">
        <v>84</v>
      </c>
      <c r="K30" s="52" t="s">
        <v>84</v>
      </c>
      <c r="L30" s="52" t="s">
        <v>84</v>
      </c>
      <c r="M30" s="52" t="s">
        <v>84</v>
      </c>
      <c r="N30" s="51" t="s">
        <v>84</v>
      </c>
      <c r="O30" s="51" t="s">
        <v>84</v>
      </c>
      <c r="P30" s="52" t="s">
        <v>84</v>
      </c>
      <c r="Q30" s="52" t="s">
        <v>84</v>
      </c>
      <c r="R30" s="51" t="s">
        <v>84</v>
      </c>
      <c r="S30" s="51" t="s">
        <v>84</v>
      </c>
      <c r="T30" s="51" t="s">
        <v>84</v>
      </c>
      <c r="U30" s="51" t="s">
        <v>84</v>
      </c>
      <c r="V30" s="51" t="s">
        <v>84</v>
      </c>
      <c r="W30" s="51" t="s">
        <v>84</v>
      </c>
      <c r="X30" s="51" t="s">
        <v>84</v>
      </c>
      <c r="Y30" s="51" t="s">
        <v>84</v>
      </c>
      <c r="Z30" s="51" t="s">
        <v>84</v>
      </c>
      <c r="AA30" s="51" t="s">
        <v>84</v>
      </c>
      <c r="AB30" s="51" t="s">
        <v>84</v>
      </c>
      <c r="AC30" s="51" t="s">
        <v>84</v>
      </c>
      <c r="AD30" s="51" t="s">
        <v>84</v>
      </c>
      <c r="AE30" s="51" t="s">
        <v>84</v>
      </c>
      <c r="AF30" s="51" t="s">
        <v>84</v>
      </c>
      <c r="AG30" s="51" t="s">
        <v>84</v>
      </c>
      <c r="AH30" s="51" t="s">
        <v>84</v>
      </c>
      <c r="AI30" s="51" t="s">
        <v>84</v>
      </c>
      <c r="AJ30" s="51" t="s">
        <v>84</v>
      </c>
      <c r="AK30" s="51" t="s">
        <v>84</v>
      </c>
      <c r="AL30" s="51" t="s">
        <v>84</v>
      </c>
      <c r="AM30" s="51" t="s">
        <v>84</v>
      </c>
      <c r="AN30" s="51" t="s">
        <v>84</v>
      </c>
      <c r="AO30" s="51" t="s">
        <v>84</v>
      </c>
      <c r="AP30" s="51" t="s">
        <v>84</v>
      </c>
      <c r="AQ30" s="52" t="s">
        <v>84</v>
      </c>
      <c r="AR30" s="51" t="s">
        <v>84</v>
      </c>
      <c r="AS30" s="52" t="s">
        <v>84</v>
      </c>
      <c r="AT30" s="51" t="s">
        <v>84</v>
      </c>
      <c r="AU30" s="52" t="s">
        <v>84</v>
      </c>
      <c r="AV30" s="2" t="s">
        <v>84</v>
      </c>
      <c r="AW30" s="2" t="s">
        <v>84</v>
      </c>
      <c r="AX30" s="2" t="s">
        <v>84</v>
      </c>
      <c r="AZ30" s="137" t="str">
        <f t="shared" si="0"/>
        <v>0</v>
      </c>
    </row>
    <row r="31" spans="1:52" hidden="1" x14ac:dyDescent="0.2">
      <c r="A31" s="103"/>
      <c r="B31" s="55"/>
      <c r="C31" s="51"/>
      <c r="D31" s="51"/>
      <c r="E31" s="51"/>
      <c r="F31" s="51"/>
      <c r="G31" s="51"/>
      <c r="H31" s="51"/>
      <c r="I31" s="51"/>
      <c r="J31" s="51"/>
      <c r="K31" s="52"/>
      <c r="L31" s="52"/>
      <c r="M31" s="52"/>
      <c r="N31" s="133"/>
      <c r="O31" s="51"/>
      <c r="P31" s="52"/>
      <c r="Q31" s="52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133"/>
      <c r="AK31" s="133"/>
      <c r="AL31" s="133"/>
      <c r="AM31" s="51"/>
      <c r="AN31" s="51"/>
      <c r="AO31" s="51"/>
      <c r="AP31" s="133"/>
      <c r="AQ31" s="133"/>
      <c r="AR31" s="133"/>
      <c r="AS31" s="133"/>
      <c r="AT31" s="133"/>
      <c r="AU31" s="133"/>
      <c r="AV31" s="136"/>
      <c r="AW31" s="136"/>
      <c r="AX31" s="136"/>
      <c r="AZ31" s="137">
        <f t="shared" si="0"/>
        <v>0</v>
      </c>
    </row>
    <row r="32" spans="1:52" ht="30" hidden="1" x14ac:dyDescent="0.2">
      <c r="A32" s="103" t="s">
        <v>146</v>
      </c>
      <c r="B32" s="55" t="s">
        <v>147</v>
      </c>
      <c r="C32" s="55" t="s">
        <v>147</v>
      </c>
      <c r="D32" s="51"/>
      <c r="E32" s="51"/>
      <c r="F32" s="51"/>
      <c r="G32" s="51"/>
      <c r="H32" s="51"/>
      <c r="I32" s="51"/>
      <c r="J32" s="51"/>
      <c r="K32" s="52"/>
      <c r="L32" s="52"/>
      <c r="M32" s="52"/>
      <c r="N32" s="133"/>
      <c r="O32" s="51"/>
      <c r="P32" s="52"/>
      <c r="Q32" s="52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133"/>
      <c r="AK32" s="133"/>
      <c r="AL32" s="133"/>
      <c r="AM32" s="51"/>
      <c r="AN32" s="51"/>
      <c r="AO32" s="51"/>
      <c r="AP32" s="128">
        <f>SUM(AP33:AP204)</f>
        <v>840554307.43918419</v>
      </c>
      <c r="AQ32" s="133"/>
      <c r="AR32" s="133"/>
      <c r="AS32" s="133"/>
      <c r="AT32" s="133"/>
      <c r="AU32" s="133"/>
      <c r="AV32" s="136"/>
      <c r="AW32" s="136"/>
      <c r="AX32" s="136"/>
      <c r="AZ32" s="137" t="str">
        <f t="shared" si="0"/>
        <v>0</v>
      </c>
    </row>
    <row r="33" spans="1:52" hidden="1" x14ac:dyDescent="0.2">
      <c r="A33" s="103">
        <v>10</v>
      </c>
      <c r="B33" s="55"/>
      <c r="C33" s="41" t="s">
        <v>153</v>
      </c>
      <c r="D33" s="42" t="s">
        <v>152</v>
      </c>
      <c r="E33" s="41" t="s">
        <v>153</v>
      </c>
      <c r="F33" s="51" t="s">
        <v>84</v>
      </c>
      <c r="G33" s="51" t="s">
        <v>84</v>
      </c>
      <c r="H33" s="51" t="s">
        <v>84</v>
      </c>
      <c r="I33" s="51" t="s">
        <v>84</v>
      </c>
      <c r="J33" s="51" t="s">
        <v>84</v>
      </c>
      <c r="K33" s="43" t="s">
        <v>150</v>
      </c>
      <c r="L33" s="52"/>
      <c r="M33" s="43" t="s">
        <v>154</v>
      </c>
      <c r="N33" s="43">
        <v>2001</v>
      </c>
      <c r="O33" s="51" t="s">
        <v>84</v>
      </c>
      <c r="P33" s="52" t="s">
        <v>84</v>
      </c>
      <c r="Q33" s="52" t="s">
        <v>84</v>
      </c>
      <c r="R33" s="51" t="s">
        <v>84</v>
      </c>
      <c r="S33" s="51" t="s">
        <v>84</v>
      </c>
      <c r="T33" s="51" t="s">
        <v>84</v>
      </c>
      <c r="U33" s="51" t="s">
        <v>84</v>
      </c>
      <c r="V33" s="51" t="s">
        <v>84</v>
      </c>
      <c r="W33" s="51" t="s">
        <v>84</v>
      </c>
      <c r="X33" s="51" t="s">
        <v>84</v>
      </c>
      <c r="Y33" s="51" t="s">
        <v>84</v>
      </c>
      <c r="Z33" s="51" t="s">
        <v>84</v>
      </c>
      <c r="AA33" s="51" t="s">
        <v>84</v>
      </c>
      <c r="AB33" s="51" t="s">
        <v>84</v>
      </c>
      <c r="AC33" s="51" t="s">
        <v>84</v>
      </c>
      <c r="AD33" s="51" t="s">
        <v>84</v>
      </c>
      <c r="AE33" s="51" t="s">
        <v>84</v>
      </c>
      <c r="AF33" s="51" t="s">
        <v>84</v>
      </c>
      <c r="AG33" s="51" t="s">
        <v>84</v>
      </c>
      <c r="AH33" s="51" t="s">
        <v>84</v>
      </c>
      <c r="AI33" s="51" t="s">
        <v>84</v>
      </c>
      <c r="AJ33" s="51" t="s">
        <v>84</v>
      </c>
      <c r="AK33" s="51" t="s">
        <v>84</v>
      </c>
      <c r="AL33" s="43">
        <v>2001</v>
      </c>
      <c r="AM33" s="51"/>
      <c r="AN33" s="51"/>
      <c r="AO33" s="51"/>
      <c r="AP33" s="44">
        <v>2175000</v>
      </c>
      <c r="AQ33" s="133" t="s">
        <v>63</v>
      </c>
      <c r="AR33" s="133"/>
      <c r="AS33" s="133" t="s">
        <v>127</v>
      </c>
      <c r="AT33" s="133"/>
      <c r="AU33" s="133" t="s">
        <v>63</v>
      </c>
      <c r="AV33" s="20"/>
      <c r="AW33" s="20"/>
      <c r="AX33" s="20"/>
      <c r="AZ33" s="137" t="str">
        <f t="shared" si="0"/>
        <v>0</v>
      </c>
    </row>
    <row r="34" spans="1:52" x14ac:dyDescent="0.2">
      <c r="A34" s="103">
        <v>11</v>
      </c>
      <c r="B34" s="55"/>
      <c r="C34" s="45" t="s">
        <v>156</v>
      </c>
      <c r="D34" s="46" t="s">
        <v>155</v>
      </c>
      <c r="E34" s="45" t="s">
        <v>156</v>
      </c>
      <c r="F34" s="51" t="s">
        <v>84</v>
      </c>
      <c r="G34" s="51" t="s">
        <v>84</v>
      </c>
      <c r="H34" s="51" t="s">
        <v>84</v>
      </c>
      <c r="I34" s="51" t="s">
        <v>84</v>
      </c>
      <c r="J34" s="51" t="s">
        <v>84</v>
      </c>
      <c r="K34" s="47" t="s">
        <v>157</v>
      </c>
      <c r="L34" s="52"/>
      <c r="M34" s="47" t="s">
        <v>158</v>
      </c>
      <c r="N34" s="47">
        <v>2002</v>
      </c>
      <c r="O34" s="51" t="s">
        <v>84</v>
      </c>
      <c r="P34" s="52" t="s">
        <v>84</v>
      </c>
      <c r="Q34" s="52" t="s">
        <v>84</v>
      </c>
      <c r="R34" s="51" t="s">
        <v>84</v>
      </c>
      <c r="S34" s="51" t="s">
        <v>84</v>
      </c>
      <c r="T34" s="51" t="s">
        <v>84</v>
      </c>
      <c r="U34" s="51" t="s">
        <v>84</v>
      </c>
      <c r="V34" s="51" t="s">
        <v>84</v>
      </c>
      <c r="W34" s="51" t="s">
        <v>84</v>
      </c>
      <c r="X34" s="51" t="s">
        <v>84</v>
      </c>
      <c r="Y34" s="51" t="s">
        <v>84</v>
      </c>
      <c r="Z34" s="51" t="s">
        <v>84</v>
      </c>
      <c r="AA34" s="51" t="s">
        <v>84</v>
      </c>
      <c r="AB34" s="51" t="s">
        <v>84</v>
      </c>
      <c r="AC34" s="51" t="s">
        <v>84</v>
      </c>
      <c r="AD34" s="51" t="s">
        <v>84</v>
      </c>
      <c r="AE34" s="51" t="s">
        <v>84</v>
      </c>
      <c r="AF34" s="51" t="s">
        <v>84</v>
      </c>
      <c r="AG34" s="51" t="s">
        <v>84</v>
      </c>
      <c r="AH34" s="51" t="s">
        <v>84</v>
      </c>
      <c r="AI34" s="51" t="s">
        <v>84</v>
      </c>
      <c r="AJ34" s="51" t="s">
        <v>84</v>
      </c>
      <c r="AK34" s="51" t="s">
        <v>84</v>
      </c>
      <c r="AL34" s="47">
        <v>2002</v>
      </c>
      <c r="AM34" s="51"/>
      <c r="AN34" s="51"/>
      <c r="AO34" s="51"/>
      <c r="AP34" s="48">
        <v>245000</v>
      </c>
      <c r="AQ34" s="133" t="s">
        <v>63</v>
      </c>
      <c r="AR34" s="133"/>
      <c r="AS34" s="133" t="s">
        <v>112</v>
      </c>
      <c r="AT34" s="133"/>
      <c r="AU34" s="133" t="s">
        <v>63</v>
      </c>
      <c r="AV34" s="20"/>
      <c r="AW34" s="20"/>
      <c r="AX34" s="20"/>
      <c r="AY34" t="s">
        <v>430</v>
      </c>
      <c r="AZ34" s="137">
        <f t="shared" si="0"/>
        <v>245000</v>
      </c>
    </row>
    <row r="35" spans="1:52" hidden="1" x14ac:dyDescent="0.2">
      <c r="A35" s="103">
        <v>12</v>
      </c>
      <c r="B35" s="55"/>
      <c r="C35" s="41" t="s">
        <v>162</v>
      </c>
      <c r="D35" s="42" t="s">
        <v>161</v>
      </c>
      <c r="E35" s="41" t="s">
        <v>162</v>
      </c>
      <c r="F35" s="51" t="s">
        <v>84</v>
      </c>
      <c r="G35" s="51" t="s">
        <v>84</v>
      </c>
      <c r="H35" s="51" t="s">
        <v>84</v>
      </c>
      <c r="I35" s="51" t="s">
        <v>84</v>
      </c>
      <c r="J35" s="51" t="s">
        <v>84</v>
      </c>
      <c r="K35" s="43" t="s">
        <v>163</v>
      </c>
      <c r="L35" s="52"/>
      <c r="M35" s="43" t="s">
        <v>158</v>
      </c>
      <c r="N35" s="47">
        <v>2003</v>
      </c>
      <c r="O35" s="51" t="s">
        <v>84</v>
      </c>
      <c r="P35" s="52" t="s">
        <v>84</v>
      </c>
      <c r="Q35" s="52" t="s">
        <v>84</v>
      </c>
      <c r="R35" s="51" t="s">
        <v>84</v>
      </c>
      <c r="S35" s="51" t="s">
        <v>84</v>
      </c>
      <c r="T35" s="51" t="s">
        <v>84</v>
      </c>
      <c r="U35" s="51" t="s">
        <v>84</v>
      </c>
      <c r="V35" s="51" t="s">
        <v>84</v>
      </c>
      <c r="W35" s="51" t="s">
        <v>84</v>
      </c>
      <c r="X35" s="51" t="s">
        <v>84</v>
      </c>
      <c r="Y35" s="51" t="s">
        <v>84</v>
      </c>
      <c r="Z35" s="51" t="s">
        <v>84</v>
      </c>
      <c r="AA35" s="51" t="s">
        <v>84</v>
      </c>
      <c r="AB35" s="51" t="s">
        <v>84</v>
      </c>
      <c r="AC35" s="51" t="s">
        <v>84</v>
      </c>
      <c r="AD35" s="51" t="s">
        <v>84</v>
      </c>
      <c r="AE35" s="51" t="s">
        <v>84</v>
      </c>
      <c r="AF35" s="51" t="s">
        <v>84</v>
      </c>
      <c r="AG35" s="51" t="s">
        <v>84</v>
      </c>
      <c r="AH35" s="51" t="s">
        <v>84</v>
      </c>
      <c r="AI35" s="51" t="s">
        <v>84</v>
      </c>
      <c r="AJ35" s="51" t="s">
        <v>84</v>
      </c>
      <c r="AK35" s="51" t="s">
        <v>84</v>
      </c>
      <c r="AL35" s="47">
        <v>2003</v>
      </c>
      <c r="AM35" s="51"/>
      <c r="AN35" s="51"/>
      <c r="AO35" s="51"/>
      <c r="AP35" s="44">
        <v>3465000</v>
      </c>
      <c r="AQ35" s="133" t="s">
        <v>63</v>
      </c>
      <c r="AR35" s="133"/>
      <c r="AS35" s="133" t="s">
        <v>164</v>
      </c>
      <c r="AT35" s="133"/>
      <c r="AU35" s="133" t="s">
        <v>63</v>
      </c>
      <c r="AV35" s="20"/>
      <c r="AW35" s="20"/>
      <c r="AX35" s="20"/>
      <c r="AZ35" s="137" t="str">
        <f t="shared" si="0"/>
        <v>0</v>
      </c>
    </row>
    <row r="36" spans="1:52" hidden="1" x14ac:dyDescent="0.2">
      <c r="A36" s="103">
        <v>13</v>
      </c>
      <c r="B36" s="55"/>
      <c r="C36" s="45" t="s">
        <v>166</v>
      </c>
      <c r="D36" s="46" t="s">
        <v>165</v>
      </c>
      <c r="E36" s="45" t="s">
        <v>166</v>
      </c>
      <c r="F36" s="51" t="s">
        <v>84</v>
      </c>
      <c r="G36" s="51" t="s">
        <v>84</v>
      </c>
      <c r="H36" s="51" t="s">
        <v>84</v>
      </c>
      <c r="I36" s="51" t="s">
        <v>84</v>
      </c>
      <c r="J36" s="51" t="s">
        <v>84</v>
      </c>
      <c r="K36" s="47" t="s">
        <v>150</v>
      </c>
      <c r="L36" s="52"/>
      <c r="M36" s="47" t="s">
        <v>151</v>
      </c>
      <c r="N36" s="47">
        <v>2003</v>
      </c>
      <c r="O36" s="51" t="s">
        <v>84</v>
      </c>
      <c r="P36" s="52" t="s">
        <v>84</v>
      </c>
      <c r="Q36" s="52" t="s">
        <v>84</v>
      </c>
      <c r="R36" s="51" t="s">
        <v>84</v>
      </c>
      <c r="S36" s="51" t="s">
        <v>84</v>
      </c>
      <c r="T36" s="51" t="s">
        <v>84</v>
      </c>
      <c r="U36" s="51" t="s">
        <v>84</v>
      </c>
      <c r="V36" s="51" t="s">
        <v>84</v>
      </c>
      <c r="W36" s="51" t="s">
        <v>84</v>
      </c>
      <c r="X36" s="51" t="s">
        <v>84</v>
      </c>
      <c r="Y36" s="51" t="s">
        <v>84</v>
      </c>
      <c r="Z36" s="51" t="s">
        <v>84</v>
      </c>
      <c r="AA36" s="51" t="s">
        <v>84</v>
      </c>
      <c r="AB36" s="51" t="s">
        <v>84</v>
      </c>
      <c r="AC36" s="51" t="s">
        <v>84</v>
      </c>
      <c r="AD36" s="51" t="s">
        <v>84</v>
      </c>
      <c r="AE36" s="51" t="s">
        <v>84</v>
      </c>
      <c r="AF36" s="51" t="s">
        <v>84</v>
      </c>
      <c r="AG36" s="51" t="s">
        <v>84</v>
      </c>
      <c r="AH36" s="51" t="s">
        <v>84</v>
      </c>
      <c r="AI36" s="51" t="s">
        <v>84</v>
      </c>
      <c r="AJ36" s="51" t="s">
        <v>84</v>
      </c>
      <c r="AK36" s="51" t="s">
        <v>84</v>
      </c>
      <c r="AL36" s="47">
        <v>2003</v>
      </c>
      <c r="AM36" s="51"/>
      <c r="AN36" s="51"/>
      <c r="AO36" s="51"/>
      <c r="AP36" s="48">
        <v>550000</v>
      </c>
      <c r="AQ36" s="133" t="s">
        <v>63</v>
      </c>
      <c r="AR36" s="133"/>
      <c r="AS36" s="133" t="s">
        <v>112</v>
      </c>
      <c r="AT36" s="133"/>
      <c r="AU36" s="133" t="s">
        <v>63</v>
      </c>
      <c r="AV36" s="20"/>
      <c r="AW36" s="20"/>
      <c r="AX36" s="20"/>
      <c r="AZ36" s="137" t="str">
        <f t="shared" si="0"/>
        <v>0</v>
      </c>
    </row>
    <row r="37" spans="1:52" x14ac:dyDescent="0.2">
      <c r="A37" s="103">
        <v>14</v>
      </c>
      <c r="B37" s="33"/>
      <c r="C37" s="34" t="s">
        <v>178</v>
      </c>
      <c r="D37" s="35" t="s">
        <v>177</v>
      </c>
      <c r="E37" s="34" t="s">
        <v>178</v>
      </c>
      <c r="F37" s="36" t="s">
        <v>84</v>
      </c>
      <c r="G37" s="36" t="s">
        <v>84</v>
      </c>
      <c r="H37" s="36" t="s">
        <v>84</v>
      </c>
      <c r="I37" s="36" t="s">
        <v>84</v>
      </c>
      <c r="J37" s="36" t="s">
        <v>84</v>
      </c>
      <c r="K37" s="37" t="s">
        <v>150</v>
      </c>
      <c r="L37" s="38"/>
      <c r="M37" s="37" t="s">
        <v>179</v>
      </c>
      <c r="N37" s="37">
        <v>2003</v>
      </c>
      <c r="O37" s="36" t="s">
        <v>84</v>
      </c>
      <c r="P37" s="38" t="s">
        <v>84</v>
      </c>
      <c r="Q37" s="38" t="s">
        <v>84</v>
      </c>
      <c r="R37" s="36" t="s">
        <v>84</v>
      </c>
      <c r="S37" s="36" t="s">
        <v>84</v>
      </c>
      <c r="T37" s="36" t="s">
        <v>84</v>
      </c>
      <c r="U37" s="36" t="s">
        <v>84</v>
      </c>
      <c r="V37" s="36" t="s">
        <v>84</v>
      </c>
      <c r="W37" s="36" t="s">
        <v>84</v>
      </c>
      <c r="X37" s="36" t="s">
        <v>84</v>
      </c>
      <c r="Y37" s="36" t="s">
        <v>84</v>
      </c>
      <c r="Z37" s="36" t="s">
        <v>84</v>
      </c>
      <c r="AA37" s="36" t="s">
        <v>84</v>
      </c>
      <c r="AB37" s="36" t="s">
        <v>84</v>
      </c>
      <c r="AC37" s="36" t="s">
        <v>84</v>
      </c>
      <c r="AD37" s="36" t="s">
        <v>84</v>
      </c>
      <c r="AE37" s="36" t="s">
        <v>84</v>
      </c>
      <c r="AF37" s="36" t="s">
        <v>84</v>
      </c>
      <c r="AG37" s="36" t="s">
        <v>84</v>
      </c>
      <c r="AH37" s="36" t="s">
        <v>84</v>
      </c>
      <c r="AI37" s="36" t="s">
        <v>84</v>
      </c>
      <c r="AJ37" s="36" t="s">
        <v>84</v>
      </c>
      <c r="AK37" s="36" t="s">
        <v>84</v>
      </c>
      <c r="AL37" s="37">
        <v>2003</v>
      </c>
      <c r="AM37" s="36"/>
      <c r="AN37" s="36"/>
      <c r="AO37" s="36"/>
      <c r="AP37" s="39">
        <v>150000</v>
      </c>
      <c r="AQ37" s="40" t="s">
        <v>63</v>
      </c>
      <c r="AR37" s="40"/>
      <c r="AS37" s="40" t="s">
        <v>164</v>
      </c>
      <c r="AT37" s="40"/>
      <c r="AU37" s="40" t="s">
        <v>63</v>
      </c>
      <c r="AV37" s="20"/>
      <c r="AW37" s="20"/>
      <c r="AX37" s="20"/>
      <c r="AY37" t="s">
        <v>430</v>
      </c>
      <c r="AZ37" s="137">
        <f t="shared" si="0"/>
        <v>150000</v>
      </c>
    </row>
    <row r="38" spans="1:52" hidden="1" x14ac:dyDescent="0.2">
      <c r="A38" s="103">
        <v>15</v>
      </c>
      <c r="B38" s="30"/>
      <c r="C38" s="58" t="s">
        <v>181</v>
      </c>
      <c r="D38" s="59" t="s">
        <v>180</v>
      </c>
      <c r="E38" s="58" t="s">
        <v>181</v>
      </c>
      <c r="F38" s="31" t="s">
        <v>84</v>
      </c>
      <c r="G38" s="31" t="s">
        <v>84</v>
      </c>
      <c r="H38" s="31" t="s">
        <v>84</v>
      </c>
      <c r="I38" s="31" t="s">
        <v>84</v>
      </c>
      <c r="J38" s="31" t="s">
        <v>84</v>
      </c>
      <c r="K38" s="60" t="s">
        <v>150</v>
      </c>
      <c r="L38" s="32"/>
      <c r="M38" s="60" t="s">
        <v>154</v>
      </c>
      <c r="N38" s="61">
        <v>2003</v>
      </c>
      <c r="O38" s="31" t="s">
        <v>84</v>
      </c>
      <c r="P38" s="32" t="s">
        <v>84</v>
      </c>
      <c r="Q38" s="32" t="s">
        <v>84</v>
      </c>
      <c r="R38" s="31" t="s">
        <v>84</v>
      </c>
      <c r="S38" s="31" t="s">
        <v>84</v>
      </c>
      <c r="T38" s="31" t="s">
        <v>84</v>
      </c>
      <c r="U38" s="31" t="s">
        <v>84</v>
      </c>
      <c r="V38" s="31" t="s">
        <v>84</v>
      </c>
      <c r="W38" s="31" t="s">
        <v>84</v>
      </c>
      <c r="X38" s="31" t="s">
        <v>84</v>
      </c>
      <c r="Y38" s="31" t="s">
        <v>84</v>
      </c>
      <c r="Z38" s="31" t="s">
        <v>84</v>
      </c>
      <c r="AA38" s="31" t="s">
        <v>84</v>
      </c>
      <c r="AB38" s="31" t="s">
        <v>84</v>
      </c>
      <c r="AC38" s="31" t="s">
        <v>84</v>
      </c>
      <c r="AD38" s="31" t="s">
        <v>84</v>
      </c>
      <c r="AE38" s="31" t="s">
        <v>84</v>
      </c>
      <c r="AF38" s="31" t="s">
        <v>84</v>
      </c>
      <c r="AG38" s="31" t="s">
        <v>84</v>
      </c>
      <c r="AH38" s="31" t="s">
        <v>84</v>
      </c>
      <c r="AI38" s="31" t="s">
        <v>84</v>
      </c>
      <c r="AJ38" s="31" t="s">
        <v>84</v>
      </c>
      <c r="AK38" s="31" t="s">
        <v>84</v>
      </c>
      <c r="AL38" s="61">
        <v>2003</v>
      </c>
      <c r="AM38" s="31"/>
      <c r="AN38" s="31"/>
      <c r="AO38" s="31"/>
      <c r="AP38" s="62">
        <v>900000</v>
      </c>
      <c r="AQ38" s="63" t="s">
        <v>63</v>
      </c>
      <c r="AR38" s="63"/>
      <c r="AS38" s="63"/>
      <c r="AT38" s="63"/>
      <c r="AU38" s="63" t="s">
        <v>63</v>
      </c>
      <c r="AV38" s="20"/>
      <c r="AW38" s="20"/>
      <c r="AX38" s="20"/>
      <c r="AZ38" s="137" t="str">
        <f t="shared" si="0"/>
        <v>0</v>
      </c>
    </row>
    <row r="39" spans="1:52" hidden="1" x14ac:dyDescent="0.2">
      <c r="A39" s="103">
        <v>16</v>
      </c>
      <c r="B39" s="55"/>
      <c r="C39" s="45" t="s">
        <v>182</v>
      </c>
      <c r="D39" s="46" t="s">
        <v>161</v>
      </c>
      <c r="E39" s="45" t="s">
        <v>182</v>
      </c>
      <c r="F39" s="51" t="s">
        <v>84</v>
      </c>
      <c r="G39" s="51" t="s">
        <v>84</v>
      </c>
      <c r="H39" s="51" t="s">
        <v>84</v>
      </c>
      <c r="I39" s="51" t="s">
        <v>84</v>
      </c>
      <c r="J39" s="51" t="s">
        <v>84</v>
      </c>
      <c r="K39" s="47" t="s">
        <v>183</v>
      </c>
      <c r="L39" s="52"/>
      <c r="M39" s="47" t="s">
        <v>158</v>
      </c>
      <c r="N39" s="47">
        <v>2003</v>
      </c>
      <c r="O39" s="51" t="s">
        <v>84</v>
      </c>
      <c r="P39" s="52" t="s">
        <v>84</v>
      </c>
      <c r="Q39" s="52" t="s">
        <v>84</v>
      </c>
      <c r="R39" s="51" t="s">
        <v>84</v>
      </c>
      <c r="S39" s="51" t="s">
        <v>84</v>
      </c>
      <c r="T39" s="51" t="s">
        <v>84</v>
      </c>
      <c r="U39" s="51" t="s">
        <v>84</v>
      </c>
      <c r="V39" s="51" t="s">
        <v>84</v>
      </c>
      <c r="W39" s="51" t="s">
        <v>84</v>
      </c>
      <c r="X39" s="51" t="s">
        <v>84</v>
      </c>
      <c r="Y39" s="51" t="s">
        <v>84</v>
      </c>
      <c r="Z39" s="51" t="s">
        <v>84</v>
      </c>
      <c r="AA39" s="51" t="s">
        <v>84</v>
      </c>
      <c r="AB39" s="51" t="s">
        <v>84</v>
      </c>
      <c r="AC39" s="51" t="s">
        <v>84</v>
      </c>
      <c r="AD39" s="51" t="s">
        <v>84</v>
      </c>
      <c r="AE39" s="51" t="s">
        <v>84</v>
      </c>
      <c r="AF39" s="51" t="s">
        <v>84</v>
      </c>
      <c r="AG39" s="51" t="s">
        <v>84</v>
      </c>
      <c r="AH39" s="51" t="s">
        <v>84</v>
      </c>
      <c r="AI39" s="51" t="s">
        <v>84</v>
      </c>
      <c r="AJ39" s="51" t="s">
        <v>84</v>
      </c>
      <c r="AK39" s="51" t="s">
        <v>84</v>
      </c>
      <c r="AL39" s="47">
        <v>2003</v>
      </c>
      <c r="AM39" s="51"/>
      <c r="AN39" s="51"/>
      <c r="AO39" s="51"/>
      <c r="AP39" s="48">
        <v>2850000</v>
      </c>
      <c r="AQ39" s="133" t="s">
        <v>63</v>
      </c>
      <c r="AR39" s="133"/>
      <c r="AS39" s="133"/>
      <c r="AT39" s="133"/>
      <c r="AU39" s="133" t="s">
        <v>63</v>
      </c>
      <c r="AV39" s="20"/>
      <c r="AW39" s="20"/>
      <c r="AX39" s="20"/>
      <c r="AZ39" s="137" t="str">
        <f t="shared" si="0"/>
        <v>0</v>
      </c>
    </row>
    <row r="40" spans="1:52" hidden="1" x14ac:dyDescent="0.2">
      <c r="A40" s="103">
        <v>17</v>
      </c>
      <c r="B40" s="55"/>
      <c r="C40" s="45" t="s">
        <v>185</v>
      </c>
      <c r="D40" s="46" t="s">
        <v>184</v>
      </c>
      <c r="E40" s="45" t="s">
        <v>185</v>
      </c>
      <c r="F40" s="51" t="s">
        <v>84</v>
      </c>
      <c r="G40" s="51" t="s">
        <v>84</v>
      </c>
      <c r="H40" s="51" t="s">
        <v>84</v>
      </c>
      <c r="I40" s="51" t="s">
        <v>84</v>
      </c>
      <c r="J40" s="51" t="s">
        <v>84</v>
      </c>
      <c r="K40" s="47" t="s">
        <v>186</v>
      </c>
      <c r="L40" s="52"/>
      <c r="M40" s="47" t="s">
        <v>171</v>
      </c>
      <c r="N40" s="47">
        <v>2003</v>
      </c>
      <c r="O40" s="51" t="s">
        <v>84</v>
      </c>
      <c r="P40" s="52" t="s">
        <v>84</v>
      </c>
      <c r="Q40" s="52" t="s">
        <v>84</v>
      </c>
      <c r="R40" s="51" t="s">
        <v>84</v>
      </c>
      <c r="S40" s="51" t="s">
        <v>84</v>
      </c>
      <c r="T40" s="51" t="s">
        <v>84</v>
      </c>
      <c r="U40" s="51" t="s">
        <v>84</v>
      </c>
      <c r="V40" s="51" t="s">
        <v>84</v>
      </c>
      <c r="W40" s="51" t="s">
        <v>84</v>
      </c>
      <c r="X40" s="51" t="s">
        <v>84</v>
      </c>
      <c r="Y40" s="51" t="s">
        <v>84</v>
      </c>
      <c r="Z40" s="51" t="s">
        <v>84</v>
      </c>
      <c r="AA40" s="51" t="s">
        <v>84</v>
      </c>
      <c r="AB40" s="51" t="s">
        <v>84</v>
      </c>
      <c r="AC40" s="51" t="s">
        <v>84</v>
      </c>
      <c r="AD40" s="51" t="s">
        <v>84</v>
      </c>
      <c r="AE40" s="51" t="s">
        <v>84</v>
      </c>
      <c r="AF40" s="51" t="s">
        <v>84</v>
      </c>
      <c r="AG40" s="51" t="s">
        <v>84</v>
      </c>
      <c r="AH40" s="51" t="s">
        <v>84</v>
      </c>
      <c r="AI40" s="51" t="s">
        <v>84</v>
      </c>
      <c r="AJ40" s="51" t="s">
        <v>84</v>
      </c>
      <c r="AK40" s="51" t="s">
        <v>84</v>
      </c>
      <c r="AL40" s="47">
        <v>2003</v>
      </c>
      <c r="AM40" s="51"/>
      <c r="AN40" s="51"/>
      <c r="AO40" s="51"/>
      <c r="AP40" s="48">
        <v>780000</v>
      </c>
      <c r="AQ40" s="133" t="s">
        <v>63</v>
      </c>
      <c r="AR40" s="133"/>
      <c r="AS40" s="133" t="s">
        <v>112</v>
      </c>
      <c r="AT40" s="133"/>
      <c r="AU40" s="133" t="s">
        <v>63</v>
      </c>
      <c r="AV40" s="20"/>
      <c r="AW40" s="20"/>
      <c r="AX40" s="20"/>
      <c r="AZ40" s="137" t="str">
        <f t="shared" si="0"/>
        <v>0</v>
      </c>
    </row>
    <row r="41" spans="1:52" x14ac:dyDescent="0.2">
      <c r="A41" s="103">
        <v>18</v>
      </c>
      <c r="B41" s="55"/>
      <c r="C41" s="45" t="s">
        <v>192</v>
      </c>
      <c r="D41" s="46" t="s">
        <v>191</v>
      </c>
      <c r="E41" s="45" t="s">
        <v>192</v>
      </c>
      <c r="F41" s="51" t="s">
        <v>84</v>
      </c>
      <c r="G41" s="51" t="s">
        <v>84</v>
      </c>
      <c r="H41" s="51" t="s">
        <v>84</v>
      </c>
      <c r="I41" s="51" t="s">
        <v>84</v>
      </c>
      <c r="J41" s="51" t="s">
        <v>84</v>
      </c>
      <c r="K41" s="47" t="s">
        <v>193</v>
      </c>
      <c r="L41" s="52"/>
      <c r="M41" s="47" t="s">
        <v>194</v>
      </c>
      <c r="N41" s="47" t="s">
        <v>118</v>
      </c>
      <c r="O41" s="51" t="s">
        <v>84</v>
      </c>
      <c r="P41" s="52" t="s">
        <v>84</v>
      </c>
      <c r="Q41" s="52" t="s">
        <v>84</v>
      </c>
      <c r="R41" s="51" t="s">
        <v>84</v>
      </c>
      <c r="S41" s="51" t="s">
        <v>84</v>
      </c>
      <c r="T41" s="51" t="s">
        <v>84</v>
      </c>
      <c r="U41" s="51" t="s">
        <v>84</v>
      </c>
      <c r="V41" s="51" t="s">
        <v>84</v>
      </c>
      <c r="W41" s="51" t="s">
        <v>84</v>
      </c>
      <c r="X41" s="51" t="s">
        <v>84</v>
      </c>
      <c r="Y41" s="51" t="s">
        <v>84</v>
      </c>
      <c r="Z41" s="51" t="s">
        <v>84</v>
      </c>
      <c r="AA41" s="51" t="s">
        <v>84</v>
      </c>
      <c r="AB41" s="51" t="s">
        <v>84</v>
      </c>
      <c r="AC41" s="51" t="s">
        <v>84</v>
      </c>
      <c r="AD41" s="51" t="s">
        <v>84</v>
      </c>
      <c r="AE41" s="51" t="s">
        <v>84</v>
      </c>
      <c r="AF41" s="51" t="s">
        <v>84</v>
      </c>
      <c r="AG41" s="51" t="s">
        <v>84</v>
      </c>
      <c r="AH41" s="51" t="s">
        <v>84</v>
      </c>
      <c r="AI41" s="51" t="s">
        <v>84</v>
      </c>
      <c r="AJ41" s="51" t="s">
        <v>84</v>
      </c>
      <c r="AK41" s="51" t="s">
        <v>84</v>
      </c>
      <c r="AL41" s="47" t="s">
        <v>118</v>
      </c>
      <c r="AM41" s="51"/>
      <c r="AN41" s="51"/>
      <c r="AO41" s="51"/>
      <c r="AP41" s="48">
        <v>240000</v>
      </c>
      <c r="AQ41" s="133" t="s">
        <v>63</v>
      </c>
      <c r="AR41" s="133"/>
      <c r="AS41" s="133"/>
      <c r="AT41" s="133"/>
      <c r="AU41" s="133" t="s">
        <v>63</v>
      </c>
      <c r="AV41" s="20"/>
      <c r="AW41" s="20"/>
      <c r="AX41" s="20"/>
      <c r="AY41" t="s">
        <v>430</v>
      </c>
      <c r="AZ41" s="137">
        <f t="shared" si="0"/>
        <v>240000</v>
      </c>
    </row>
    <row r="42" spans="1:52" x14ac:dyDescent="0.2">
      <c r="A42" s="103">
        <v>19</v>
      </c>
      <c r="B42" s="55"/>
      <c r="C42" s="45" t="s">
        <v>174</v>
      </c>
      <c r="D42" s="46" t="s">
        <v>173</v>
      </c>
      <c r="E42" s="45" t="s">
        <v>174</v>
      </c>
      <c r="F42" s="51" t="s">
        <v>84</v>
      </c>
      <c r="G42" s="51" t="s">
        <v>84</v>
      </c>
      <c r="H42" s="51" t="s">
        <v>84</v>
      </c>
      <c r="I42" s="51" t="s">
        <v>84</v>
      </c>
      <c r="J42" s="51" t="s">
        <v>84</v>
      </c>
      <c r="K42" s="47" t="s">
        <v>150</v>
      </c>
      <c r="L42" s="52"/>
      <c r="M42" s="47" t="s">
        <v>175</v>
      </c>
      <c r="N42" s="47" t="s">
        <v>118</v>
      </c>
      <c r="O42" s="51" t="s">
        <v>84</v>
      </c>
      <c r="P42" s="52" t="s">
        <v>84</v>
      </c>
      <c r="Q42" s="52" t="s">
        <v>84</v>
      </c>
      <c r="R42" s="51" t="s">
        <v>84</v>
      </c>
      <c r="S42" s="51" t="s">
        <v>84</v>
      </c>
      <c r="T42" s="51" t="s">
        <v>84</v>
      </c>
      <c r="U42" s="51" t="s">
        <v>84</v>
      </c>
      <c r="V42" s="51" t="s">
        <v>84</v>
      </c>
      <c r="W42" s="51" t="s">
        <v>84</v>
      </c>
      <c r="X42" s="51" t="s">
        <v>84</v>
      </c>
      <c r="Y42" s="51" t="s">
        <v>84</v>
      </c>
      <c r="Z42" s="51" t="s">
        <v>84</v>
      </c>
      <c r="AA42" s="51" t="s">
        <v>84</v>
      </c>
      <c r="AB42" s="51" t="s">
        <v>84</v>
      </c>
      <c r="AC42" s="51" t="s">
        <v>84</v>
      </c>
      <c r="AD42" s="51" t="s">
        <v>84</v>
      </c>
      <c r="AE42" s="51" t="s">
        <v>84</v>
      </c>
      <c r="AF42" s="51" t="s">
        <v>84</v>
      </c>
      <c r="AG42" s="51" t="s">
        <v>84</v>
      </c>
      <c r="AH42" s="51" t="s">
        <v>84</v>
      </c>
      <c r="AI42" s="51" t="s">
        <v>84</v>
      </c>
      <c r="AJ42" s="51" t="s">
        <v>84</v>
      </c>
      <c r="AK42" s="51" t="s">
        <v>84</v>
      </c>
      <c r="AL42" s="47" t="s">
        <v>118</v>
      </c>
      <c r="AM42" s="51"/>
      <c r="AN42" s="51"/>
      <c r="AO42" s="51"/>
      <c r="AP42" s="48">
        <v>120000</v>
      </c>
      <c r="AQ42" s="133" t="s">
        <v>63</v>
      </c>
      <c r="AR42" s="133"/>
      <c r="AS42" s="133"/>
      <c r="AT42" s="133"/>
      <c r="AU42" s="133" t="s">
        <v>63</v>
      </c>
      <c r="AV42" s="20"/>
      <c r="AW42" s="20"/>
      <c r="AX42" s="20"/>
      <c r="AY42" t="s">
        <v>430</v>
      </c>
      <c r="AZ42" s="137">
        <f t="shared" si="0"/>
        <v>120000</v>
      </c>
    </row>
    <row r="43" spans="1:52" hidden="1" x14ac:dyDescent="0.2">
      <c r="A43" s="103">
        <v>20</v>
      </c>
      <c r="B43" s="55"/>
      <c r="C43" s="45" t="s">
        <v>197</v>
      </c>
      <c r="D43" s="46" t="s">
        <v>196</v>
      </c>
      <c r="E43" s="45" t="s">
        <v>197</v>
      </c>
      <c r="F43" s="51" t="s">
        <v>84</v>
      </c>
      <c r="G43" s="51" t="s">
        <v>84</v>
      </c>
      <c r="H43" s="51" t="s">
        <v>84</v>
      </c>
      <c r="I43" s="51" t="s">
        <v>84</v>
      </c>
      <c r="J43" s="51" t="s">
        <v>84</v>
      </c>
      <c r="K43" s="47" t="s">
        <v>150</v>
      </c>
      <c r="L43" s="52"/>
      <c r="M43" s="47" t="s">
        <v>198</v>
      </c>
      <c r="N43" s="47" t="s">
        <v>118</v>
      </c>
      <c r="O43" s="51" t="s">
        <v>84</v>
      </c>
      <c r="P43" s="52" t="s">
        <v>84</v>
      </c>
      <c r="Q43" s="52" t="s">
        <v>84</v>
      </c>
      <c r="R43" s="51" t="s">
        <v>84</v>
      </c>
      <c r="S43" s="51" t="s">
        <v>84</v>
      </c>
      <c r="T43" s="51" t="s">
        <v>84</v>
      </c>
      <c r="U43" s="51" t="s">
        <v>84</v>
      </c>
      <c r="V43" s="51" t="s">
        <v>84</v>
      </c>
      <c r="W43" s="51" t="s">
        <v>84</v>
      </c>
      <c r="X43" s="51" t="s">
        <v>84</v>
      </c>
      <c r="Y43" s="51" t="s">
        <v>84</v>
      </c>
      <c r="Z43" s="51" t="s">
        <v>84</v>
      </c>
      <c r="AA43" s="51" t="s">
        <v>84</v>
      </c>
      <c r="AB43" s="51" t="s">
        <v>84</v>
      </c>
      <c r="AC43" s="51" t="s">
        <v>84</v>
      </c>
      <c r="AD43" s="51" t="s">
        <v>84</v>
      </c>
      <c r="AE43" s="51" t="s">
        <v>84</v>
      </c>
      <c r="AF43" s="51" t="s">
        <v>84</v>
      </c>
      <c r="AG43" s="51" t="s">
        <v>84</v>
      </c>
      <c r="AH43" s="51" t="s">
        <v>84</v>
      </c>
      <c r="AI43" s="51" t="s">
        <v>84</v>
      </c>
      <c r="AJ43" s="51" t="s">
        <v>84</v>
      </c>
      <c r="AK43" s="51" t="s">
        <v>84</v>
      </c>
      <c r="AL43" s="47" t="s">
        <v>118</v>
      </c>
      <c r="AM43" s="51"/>
      <c r="AN43" s="51"/>
      <c r="AO43" s="51"/>
      <c r="AP43" s="48">
        <v>665000</v>
      </c>
      <c r="AQ43" s="133" t="s">
        <v>63</v>
      </c>
      <c r="AR43" s="133"/>
      <c r="AS43" s="133"/>
      <c r="AT43" s="133"/>
      <c r="AU43" s="133" t="s">
        <v>63</v>
      </c>
      <c r="AV43" s="20"/>
      <c r="AW43" s="20"/>
      <c r="AX43" s="20"/>
      <c r="AZ43" s="137" t="str">
        <f t="shared" si="0"/>
        <v>0</v>
      </c>
    </row>
    <row r="44" spans="1:52" hidden="1" x14ac:dyDescent="0.2">
      <c r="A44" s="103">
        <v>21</v>
      </c>
      <c r="B44" s="55"/>
      <c r="C44" s="45" t="s">
        <v>166</v>
      </c>
      <c r="D44" s="46" t="s">
        <v>165</v>
      </c>
      <c r="E44" s="45" t="s">
        <v>166</v>
      </c>
      <c r="F44" s="51" t="s">
        <v>84</v>
      </c>
      <c r="G44" s="51" t="s">
        <v>84</v>
      </c>
      <c r="H44" s="51" t="s">
        <v>84</v>
      </c>
      <c r="I44" s="51" t="s">
        <v>84</v>
      </c>
      <c r="J44" s="51" t="s">
        <v>84</v>
      </c>
      <c r="K44" s="47" t="s">
        <v>150</v>
      </c>
      <c r="L44" s="52"/>
      <c r="M44" s="47" t="s">
        <v>154</v>
      </c>
      <c r="N44" s="47" t="s">
        <v>118</v>
      </c>
      <c r="O44" s="51" t="s">
        <v>84</v>
      </c>
      <c r="P44" s="52" t="s">
        <v>84</v>
      </c>
      <c r="Q44" s="52" t="s">
        <v>84</v>
      </c>
      <c r="R44" s="51" t="s">
        <v>84</v>
      </c>
      <c r="S44" s="51" t="s">
        <v>84</v>
      </c>
      <c r="T44" s="51" t="s">
        <v>84</v>
      </c>
      <c r="U44" s="51" t="s">
        <v>84</v>
      </c>
      <c r="V44" s="51" t="s">
        <v>84</v>
      </c>
      <c r="W44" s="51" t="s">
        <v>84</v>
      </c>
      <c r="X44" s="51" t="s">
        <v>84</v>
      </c>
      <c r="Y44" s="51" t="s">
        <v>84</v>
      </c>
      <c r="Z44" s="51" t="s">
        <v>84</v>
      </c>
      <c r="AA44" s="51" t="s">
        <v>84</v>
      </c>
      <c r="AB44" s="51" t="s">
        <v>84</v>
      </c>
      <c r="AC44" s="51" t="s">
        <v>84</v>
      </c>
      <c r="AD44" s="51" t="s">
        <v>84</v>
      </c>
      <c r="AE44" s="51" t="s">
        <v>84</v>
      </c>
      <c r="AF44" s="51" t="s">
        <v>84</v>
      </c>
      <c r="AG44" s="51" t="s">
        <v>84</v>
      </c>
      <c r="AH44" s="51" t="s">
        <v>84</v>
      </c>
      <c r="AI44" s="51" t="s">
        <v>84</v>
      </c>
      <c r="AJ44" s="51" t="s">
        <v>84</v>
      </c>
      <c r="AK44" s="51" t="s">
        <v>84</v>
      </c>
      <c r="AL44" s="47" t="s">
        <v>118</v>
      </c>
      <c r="AM44" s="51"/>
      <c r="AN44" s="51"/>
      <c r="AO44" s="51"/>
      <c r="AP44" s="48">
        <v>700000</v>
      </c>
      <c r="AQ44" s="133" t="s">
        <v>63</v>
      </c>
      <c r="AR44" s="133"/>
      <c r="AS44" s="133"/>
      <c r="AT44" s="133"/>
      <c r="AU44" s="133" t="s">
        <v>63</v>
      </c>
      <c r="AV44" s="20"/>
      <c r="AW44" s="20"/>
      <c r="AX44" s="20"/>
      <c r="AZ44" s="137" t="str">
        <f t="shared" si="0"/>
        <v>0</v>
      </c>
    </row>
    <row r="45" spans="1:52" hidden="1" x14ac:dyDescent="0.2">
      <c r="A45" s="103">
        <v>22</v>
      </c>
      <c r="B45" s="55"/>
      <c r="C45" s="45" t="s">
        <v>197</v>
      </c>
      <c r="D45" s="46" t="s">
        <v>199</v>
      </c>
      <c r="E45" s="45" t="s">
        <v>197</v>
      </c>
      <c r="F45" s="51" t="s">
        <v>84</v>
      </c>
      <c r="G45" s="51" t="s">
        <v>84</v>
      </c>
      <c r="H45" s="51" t="s">
        <v>84</v>
      </c>
      <c r="I45" s="51" t="s">
        <v>84</v>
      </c>
      <c r="J45" s="51" t="s">
        <v>84</v>
      </c>
      <c r="K45" s="47" t="s">
        <v>200</v>
      </c>
      <c r="L45" s="52"/>
      <c r="M45" s="47" t="s">
        <v>198</v>
      </c>
      <c r="N45" s="47" t="s">
        <v>118</v>
      </c>
      <c r="O45" s="51" t="s">
        <v>84</v>
      </c>
      <c r="P45" s="52" t="s">
        <v>84</v>
      </c>
      <c r="Q45" s="52" t="s">
        <v>84</v>
      </c>
      <c r="R45" s="51" t="s">
        <v>84</v>
      </c>
      <c r="S45" s="51" t="s">
        <v>84</v>
      </c>
      <c r="T45" s="51" t="s">
        <v>84</v>
      </c>
      <c r="U45" s="51" t="s">
        <v>84</v>
      </c>
      <c r="V45" s="51" t="s">
        <v>84</v>
      </c>
      <c r="W45" s="51" t="s">
        <v>84</v>
      </c>
      <c r="X45" s="51" t="s">
        <v>84</v>
      </c>
      <c r="Y45" s="51" t="s">
        <v>84</v>
      </c>
      <c r="Z45" s="51" t="s">
        <v>84</v>
      </c>
      <c r="AA45" s="51" t="s">
        <v>84</v>
      </c>
      <c r="AB45" s="51" t="s">
        <v>84</v>
      </c>
      <c r="AC45" s="51" t="s">
        <v>84</v>
      </c>
      <c r="AD45" s="51" t="s">
        <v>84</v>
      </c>
      <c r="AE45" s="51" t="s">
        <v>84</v>
      </c>
      <c r="AF45" s="51" t="s">
        <v>84</v>
      </c>
      <c r="AG45" s="51" t="s">
        <v>84</v>
      </c>
      <c r="AH45" s="51" t="s">
        <v>84</v>
      </c>
      <c r="AI45" s="51" t="s">
        <v>84</v>
      </c>
      <c r="AJ45" s="51" t="s">
        <v>84</v>
      </c>
      <c r="AK45" s="51" t="s">
        <v>84</v>
      </c>
      <c r="AL45" s="47" t="s">
        <v>118</v>
      </c>
      <c r="AM45" s="51"/>
      <c r="AN45" s="51"/>
      <c r="AO45" s="51"/>
      <c r="AP45" s="48">
        <v>735000</v>
      </c>
      <c r="AQ45" s="133" t="s">
        <v>63</v>
      </c>
      <c r="AR45" s="133"/>
      <c r="AS45" s="133" t="s">
        <v>201</v>
      </c>
      <c r="AT45" s="133"/>
      <c r="AU45" s="133" t="s">
        <v>63</v>
      </c>
      <c r="AV45" s="20"/>
      <c r="AW45" s="20"/>
      <c r="AX45" s="20"/>
      <c r="AZ45" s="137" t="str">
        <f t="shared" si="0"/>
        <v>0</v>
      </c>
    </row>
    <row r="46" spans="1:52" hidden="1" x14ac:dyDescent="0.2">
      <c r="A46" s="103">
        <v>23</v>
      </c>
      <c r="B46" s="55"/>
      <c r="C46" s="41" t="s">
        <v>185</v>
      </c>
      <c r="D46" s="42" t="s">
        <v>184</v>
      </c>
      <c r="E46" s="41" t="s">
        <v>185</v>
      </c>
      <c r="F46" s="51" t="s">
        <v>84</v>
      </c>
      <c r="G46" s="51" t="s">
        <v>84</v>
      </c>
      <c r="H46" s="51" t="s">
        <v>84</v>
      </c>
      <c r="I46" s="51" t="s">
        <v>84</v>
      </c>
      <c r="J46" s="51" t="s">
        <v>84</v>
      </c>
      <c r="K46" s="43" t="s">
        <v>186</v>
      </c>
      <c r="L46" s="52"/>
      <c r="M46" s="43" t="s">
        <v>171</v>
      </c>
      <c r="N46" s="47" t="s">
        <v>118</v>
      </c>
      <c r="O46" s="51" t="s">
        <v>84</v>
      </c>
      <c r="P46" s="52" t="s">
        <v>84</v>
      </c>
      <c r="Q46" s="52" t="s">
        <v>84</v>
      </c>
      <c r="R46" s="51" t="s">
        <v>84</v>
      </c>
      <c r="S46" s="51" t="s">
        <v>84</v>
      </c>
      <c r="T46" s="51" t="s">
        <v>84</v>
      </c>
      <c r="U46" s="51" t="s">
        <v>84</v>
      </c>
      <c r="V46" s="51" t="s">
        <v>84</v>
      </c>
      <c r="W46" s="51" t="s">
        <v>84</v>
      </c>
      <c r="X46" s="51" t="s">
        <v>84</v>
      </c>
      <c r="Y46" s="51" t="s">
        <v>84</v>
      </c>
      <c r="Z46" s="51" t="s">
        <v>84</v>
      </c>
      <c r="AA46" s="51" t="s">
        <v>84</v>
      </c>
      <c r="AB46" s="51" t="s">
        <v>84</v>
      </c>
      <c r="AC46" s="51" t="s">
        <v>84</v>
      </c>
      <c r="AD46" s="51" t="s">
        <v>84</v>
      </c>
      <c r="AE46" s="51" t="s">
        <v>84</v>
      </c>
      <c r="AF46" s="51" t="s">
        <v>84</v>
      </c>
      <c r="AG46" s="51" t="s">
        <v>84</v>
      </c>
      <c r="AH46" s="51" t="s">
        <v>84</v>
      </c>
      <c r="AI46" s="51" t="s">
        <v>84</v>
      </c>
      <c r="AJ46" s="51" t="s">
        <v>84</v>
      </c>
      <c r="AK46" s="51" t="s">
        <v>84</v>
      </c>
      <c r="AL46" s="47" t="s">
        <v>118</v>
      </c>
      <c r="AM46" s="51"/>
      <c r="AN46" s="51"/>
      <c r="AO46" s="51"/>
      <c r="AP46" s="44">
        <v>780000</v>
      </c>
      <c r="AQ46" s="133" t="s">
        <v>63</v>
      </c>
      <c r="AR46" s="133"/>
      <c r="AS46" s="133"/>
      <c r="AT46" s="133"/>
      <c r="AU46" s="133" t="s">
        <v>63</v>
      </c>
      <c r="AV46" s="20"/>
      <c r="AW46" s="20"/>
      <c r="AX46" s="20"/>
      <c r="AZ46" s="137" t="str">
        <f t="shared" si="0"/>
        <v>0</v>
      </c>
    </row>
    <row r="47" spans="1:52" hidden="1" x14ac:dyDescent="0.2">
      <c r="A47" s="103">
        <v>24</v>
      </c>
      <c r="B47" s="55"/>
      <c r="C47" s="41" t="s">
        <v>166</v>
      </c>
      <c r="D47" s="42" t="s">
        <v>165</v>
      </c>
      <c r="E47" s="41" t="s">
        <v>166</v>
      </c>
      <c r="F47" s="51" t="s">
        <v>84</v>
      </c>
      <c r="G47" s="51" t="s">
        <v>84</v>
      </c>
      <c r="H47" s="51" t="s">
        <v>84</v>
      </c>
      <c r="I47" s="51" t="s">
        <v>84</v>
      </c>
      <c r="J47" s="51" t="s">
        <v>84</v>
      </c>
      <c r="K47" s="43" t="s">
        <v>150</v>
      </c>
      <c r="L47" s="52"/>
      <c r="M47" s="43" t="s">
        <v>154</v>
      </c>
      <c r="N47" s="47" t="s">
        <v>118</v>
      </c>
      <c r="O47" s="51" t="s">
        <v>84</v>
      </c>
      <c r="P47" s="52" t="s">
        <v>84</v>
      </c>
      <c r="Q47" s="52" t="s">
        <v>84</v>
      </c>
      <c r="R47" s="51" t="s">
        <v>84</v>
      </c>
      <c r="S47" s="51" t="s">
        <v>84</v>
      </c>
      <c r="T47" s="51" t="s">
        <v>84</v>
      </c>
      <c r="U47" s="51" t="s">
        <v>84</v>
      </c>
      <c r="V47" s="51" t="s">
        <v>84</v>
      </c>
      <c r="W47" s="51" t="s">
        <v>84</v>
      </c>
      <c r="X47" s="51" t="s">
        <v>84</v>
      </c>
      <c r="Y47" s="51" t="s">
        <v>84</v>
      </c>
      <c r="Z47" s="51" t="s">
        <v>84</v>
      </c>
      <c r="AA47" s="51" t="s">
        <v>84</v>
      </c>
      <c r="AB47" s="51" t="s">
        <v>84</v>
      </c>
      <c r="AC47" s="51" t="s">
        <v>84</v>
      </c>
      <c r="AD47" s="51" t="s">
        <v>84</v>
      </c>
      <c r="AE47" s="51" t="s">
        <v>84</v>
      </c>
      <c r="AF47" s="51" t="s">
        <v>84</v>
      </c>
      <c r="AG47" s="51" t="s">
        <v>84</v>
      </c>
      <c r="AH47" s="51" t="s">
        <v>84</v>
      </c>
      <c r="AI47" s="51" t="s">
        <v>84</v>
      </c>
      <c r="AJ47" s="51" t="s">
        <v>84</v>
      </c>
      <c r="AK47" s="51" t="s">
        <v>84</v>
      </c>
      <c r="AL47" s="47" t="s">
        <v>118</v>
      </c>
      <c r="AM47" s="51"/>
      <c r="AN47" s="51"/>
      <c r="AO47" s="51"/>
      <c r="AP47" s="44">
        <v>600000</v>
      </c>
      <c r="AQ47" s="133" t="s">
        <v>63</v>
      </c>
      <c r="AR47" s="133"/>
      <c r="AS47" s="133"/>
      <c r="AT47" s="133"/>
      <c r="AU47" s="133" t="s">
        <v>63</v>
      </c>
      <c r="AV47" s="20"/>
      <c r="AW47" s="20"/>
      <c r="AX47" s="20"/>
      <c r="AZ47" s="137" t="str">
        <f t="shared" si="0"/>
        <v>0</v>
      </c>
    </row>
    <row r="48" spans="1:52" hidden="1" x14ac:dyDescent="0.2">
      <c r="A48" s="103">
        <v>25</v>
      </c>
      <c r="B48" s="55"/>
      <c r="C48" s="45" t="s">
        <v>185</v>
      </c>
      <c r="D48" s="46" t="s">
        <v>184</v>
      </c>
      <c r="E48" s="45" t="s">
        <v>185</v>
      </c>
      <c r="F48" s="51" t="s">
        <v>84</v>
      </c>
      <c r="G48" s="51" t="s">
        <v>84</v>
      </c>
      <c r="H48" s="51" t="s">
        <v>84</v>
      </c>
      <c r="I48" s="51" t="s">
        <v>84</v>
      </c>
      <c r="J48" s="51" t="s">
        <v>84</v>
      </c>
      <c r="K48" s="47" t="s">
        <v>186</v>
      </c>
      <c r="L48" s="52"/>
      <c r="M48" s="47" t="s">
        <v>171</v>
      </c>
      <c r="N48" s="47" t="s">
        <v>118</v>
      </c>
      <c r="O48" s="51" t="s">
        <v>84</v>
      </c>
      <c r="P48" s="52" t="s">
        <v>84</v>
      </c>
      <c r="Q48" s="52" t="s">
        <v>84</v>
      </c>
      <c r="R48" s="51" t="s">
        <v>84</v>
      </c>
      <c r="S48" s="51" t="s">
        <v>84</v>
      </c>
      <c r="T48" s="51" t="s">
        <v>84</v>
      </c>
      <c r="U48" s="51" t="s">
        <v>84</v>
      </c>
      <c r="V48" s="51" t="s">
        <v>84</v>
      </c>
      <c r="W48" s="51" t="s">
        <v>84</v>
      </c>
      <c r="X48" s="51" t="s">
        <v>84</v>
      </c>
      <c r="Y48" s="51" t="s">
        <v>84</v>
      </c>
      <c r="Z48" s="51" t="s">
        <v>84</v>
      </c>
      <c r="AA48" s="51" t="s">
        <v>84</v>
      </c>
      <c r="AB48" s="51" t="s">
        <v>84</v>
      </c>
      <c r="AC48" s="51" t="s">
        <v>84</v>
      </c>
      <c r="AD48" s="51" t="s">
        <v>84</v>
      </c>
      <c r="AE48" s="51" t="s">
        <v>84</v>
      </c>
      <c r="AF48" s="51" t="s">
        <v>84</v>
      </c>
      <c r="AG48" s="51" t="s">
        <v>84</v>
      </c>
      <c r="AH48" s="51" t="s">
        <v>84</v>
      </c>
      <c r="AI48" s="51" t="s">
        <v>84</v>
      </c>
      <c r="AJ48" s="51" t="s">
        <v>84</v>
      </c>
      <c r="AK48" s="51" t="s">
        <v>84</v>
      </c>
      <c r="AL48" s="47" t="s">
        <v>118</v>
      </c>
      <c r="AM48" s="51"/>
      <c r="AN48" s="51"/>
      <c r="AO48" s="51"/>
      <c r="AP48" s="48">
        <v>910000</v>
      </c>
      <c r="AQ48" s="133" t="s">
        <v>63</v>
      </c>
      <c r="AR48" s="133"/>
      <c r="AS48" s="133"/>
      <c r="AT48" s="133"/>
      <c r="AU48" s="133" t="s">
        <v>63</v>
      </c>
      <c r="AV48" s="20"/>
      <c r="AW48" s="20"/>
      <c r="AX48" s="20"/>
      <c r="AZ48" s="137" t="str">
        <f t="shared" si="0"/>
        <v>0</v>
      </c>
    </row>
    <row r="49" spans="1:52" x14ac:dyDescent="0.2">
      <c r="A49" s="103">
        <v>26</v>
      </c>
      <c r="B49" s="55"/>
      <c r="C49" s="41" t="s">
        <v>197</v>
      </c>
      <c r="D49" s="42" t="s">
        <v>202</v>
      </c>
      <c r="E49" s="41" t="s">
        <v>197</v>
      </c>
      <c r="F49" s="51" t="s">
        <v>84</v>
      </c>
      <c r="G49" s="51" t="s">
        <v>84</v>
      </c>
      <c r="H49" s="51" t="s">
        <v>84</v>
      </c>
      <c r="I49" s="51" t="s">
        <v>84</v>
      </c>
      <c r="J49" s="51" t="s">
        <v>84</v>
      </c>
      <c r="K49" s="43" t="s">
        <v>200</v>
      </c>
      <c r="L49" s="52"/>
      <c r="M49" s="43" t="s">
        <v>198</v>
      </c>
      <c r="N49" s="47" t="s">
        <v>118</v>
      </c>
      <c r="O49" s="51" t="s">
        <v>84</v>
      </c>
      <c r="P49" s="52" t="s">
        <v>84</v>
      </c>
      <c r="Q49" s="52" t="s">
        <v>84</v>
      </c>
      <c r="R49" s="51" t="s">
        <v>84</v>
      </c>
      <c r="S49" s="51" t="s">
        <v>84</v>
      </c>
      <c r="T49" s="51" t="s">
        <v>84</v>
      </c>
      <c r="U49" s="51" t="s">
        <v>84</v>
      </c>
      <c r="V49" s="51" t="s">
        <v>84</v>
      </c>
      <c r="W49" s="51" t="s">
        <v>84</v>
      </c>
      <c r="X49" s="51" t="s">
        <v>84</v>
      </c>
      <c r="Y49" s="51" t="s">
        <v>84</v>
      </c>
      <c r="Z49" s="51" t="s">
        <v>84</v>
      </c>
      <c r="AA49" s="51" t="s">
        <v>84</v>
      </c>
      <c r="AB49" s="51" t="s">
        <v>84</v>
      </c>
      <c r="AC49" s="51" t="s">
        <v>84</v>
      </c>
      <c r="AD49" s="51" t="s">
        <v>84</v>
      </c>
      <c r="AE49" s="51" t="s">
        <v>84</v>
      </c>
      <c r="AF49" s="51" t="s">
        <v>84</v>
      </c>
      <c r="AG49" s="51" t="s">
        <v>84</v>
      </c>
      <c r="AH49" s="51" t="s">
        <v>84</v>
      </c>
      <c r="AI49" s="51" t="s">
        <v>84</v>
      </c>
      <c r="AJ49" s="51" t="s">
        <v>84</v>
      </c>
      <c r="AK49" s="51" t="s">
        <v>84</v>
      </c>
      <c r="AL49" s="47" t="s">
        <v>118</v>
      </c>
      <c r="AM49" s="51"/>
      <c r="AN49" s="51"/>
      <c r="AO49" s="51"/>
      <c r="AP49" s="44">
        <v>210000</v>
      </c>
      <c r="AQ49" s="133" t="s">
        <v>63</v>
      </c>
      <c r="AR49" s="133"/>
      <c r="AS49" s="133"/>
      <c r="AT49" s="133"/>
      <c r="AU49" s="133" t="s">
        <v>63</v>
      </c>
      <c r="AV49" s="20"/>
      <c r="AW49" s="20"/>
      <c r="AX49" s="20"/>
      <c r="AY49" t="s">
        <v>430</v>
      </c>
      <c r="AZ49" s="137">
        <f t="shared" si="0"/>
        <v>210000</v>
      </c>
    </row>
    <row r="50" spans="1:52" hidden="1" x14ac:dyDescent="0.2">
      <c r="A50" s="103">
        <v>27</v>
      </c>
      <c r="B50" s="55"/>
      <c r="C50" s="45" t="s">
        <v>204</v>
      </c>
      <c r="D50" s="46" t="s">
        <v>203</v>
      </c>
      <c r="E50" s="45" t="s">
        <v>204</v>
      </c>
      <c r="F50" s="51" t="s">
        <v>84</v>
      </c>
      <c r="G50" s="51" t="s">
        <v>84</v>
      </c>
      <c r="H50" s="51" t="s">
        <v>84</v>
      </c>
      <c r="I50" s="51" t="s">
        <v>84</v>
      </c>
      <c r="J50" s="51" t="s">
        <v>84</v>
      </c>
      <c r="K50" s="47" t="s">
        <v>150</v>
      </c>
      <c r="L50" s="52"/>
      <c r="M50" s="47" t="s">
        <v>154</v>
      </c>
      <c r="N50" s="47" t="s">
        <v>118</v>
      </c>
      <c r="O50" s="51" t="s">
        <v>84</v>
      </c>
      <c r="P50" s="52" t="s">
        <v>84</v>
      </c>
      <c r="Q50" s="52" t="s">
        <v>84</v>
      </c>
      <c r="R50" s="51" t="s">
        <v>84</v>
      </c>
      <c r="S50" s="51" t="s">
        <v>84</v>
      </c>
      <c r="T50" s="51" t="s">
        <v>84</v>
      </c>
      <c r="U50" s="51" t="s">
        <v>84</v>
      </c>
      <c r="V50" s="51" t="s">
        <v>84</v>
      </c>
      <c r="W50" s="51" t="s">
        <v>84</v>
      </c>
      <c r="X50" s="51" t="s">
        <v>84</v>
      </c>
      <c r="Y50" s="51" t="s">
        <v>84</v>
      </c>
      <c r="Z50" s="51" t="s">
        <v>84</v>
      </c>
      <c r="AA50" s="51" t="s">
        <v>84</v>
      </c>
      <c r="AB50" s="51" t="s">
        <v>84</v>
      </c>
      <c r="AC50" s="51" t="s">
        <v>84</v>
      </c>
      <c r="AD50" s="51" t="s">
        <v>84</v>
      </c>
      <c r="AE50" s="51" t="s">
        <v>84</v>
      </c>
      <c r="AF50" s="51" t="s">
        <v>84</v>
      </c>
      <c r="AG50" s="51" t="s">
        <v>84</v>
      </c>
      <c r="AH50" s="51" t="s">
        <v>84</v>
      </c>
      <c r="AI50" s="51" t="s">
        <v>84</v>
      </c>
      <c r="AJ50" s="51" t="s">
        <v>84</v>
      </c>
      <c r="AK50" s="51" t="s">
        <v>84</v>
      </c>
      <c r="AL50" s="47" t="s">
        <v>118</v>
      </c>
      <c r="AM50" s="51"/>
      <c r="AN50" s="51"/>
      <c r="AO50" s="51"/>
      <c r="AP50" s="48">
        <v>385000</v>
      </c>
      <c r="AQ50" s="133" t="s">
        <v>63</v>
      </c>
      <c r="AR50" s="133"/>
      <c r="AS50" s="133"/>
      <c r="AT50" s="133"/>
      <c r="AU50" s="133" t="s">
        <v>63</v>
      </c>
      <c r="AV50" s="20"/>
      <c r="AW50" s="20"/>
      <c r="AX50" s="20"/>
      <c r="AZ50" s="137" t="str">
        <f t="shared" si="0"/>
        <v>0</v>
      </c>
    </row>
    <row r="51" spans="1:52" hidden="1" x14ac:dyDescent="0.2">
      <c r="A51" s="103">
        <v>28</v>
      </c>
      <c r="B51" s="55"/>
      <c r="C51" s="41" t="s">
        <v>206</v>
      </c>
      <c r="D51" s="42" t="s">
        <v>205</v>
      </c>
      <c r="E51" s="41" t="s">
        <v>206</v>
      </c>
      <c r="F51" s="51" t="s">
        <v>84</v>
      </c>
      <c r="G51" s="51" t="s">
        <v>84</v>
      </c>
      <c r="H51" s="51" t="s">
        <v>84</v>
      </c>
      <c r="I51" s="51" t="s">
        <v>84</v>
      </c>
      <c r="J51" s="51" t="s">
        <v>84</v>
      </c>
      <c r="K51" s="43" t="s">
        <v>150</v>
      </c>
      <c r="L51" s="52"/>
      <c r="M51" s="43" t="s">
        <v>207</v>
      </c>
      <c r="N51" s="47" t="s">
        <v>118</v>
      </c>
      <c r="O51" s="51" t="s">
        <v>84</v>
      </c>
      <c r="P51" s="52" t="s">
        <v>84</v>
      </c>
      <c r="Q51" s="52" t="s">
        <v>84</v>
      </c>
      <c r="R51" s="51" t="s">
        <v>84</v>
      </c>
      <c r="S51" s="51" t="s">
        <v>84</v>
      </c>
      <c r="T51" s="51" t="s">
        <v>84</v>
      </c>
      <c r="U51" s="51" t="s">
        <v>84</v>
      </c>
      <c r="V51" s="51" t="s">
        <v>84</v>
      </c>
      <c r="W51" s="51" t="s">
        <v>84</v>
      </c>
      <c r="X51" s="51" t="s">
        <v>84</v>
      </c>
      <c r="Y51" s="51" t="s">
        <v>84</v>
      </c>
      <c r="Z51" s="51" t="s">
        <v>84</v>
      </c>
      <c r="AA51" s="51" t="s">
        <v>84</v>
      </c>
      <c r="AB51" s="51" t="s">
        <v>84</v>
      </c>
      <c r="AC51" s="51" t="s">
        <v>84</v>
      </c>
      <c r="AD51" s="51" t="s">
        <v>84</v>
      </c>
      <c r="AE51" s="51" t="s">
        <v>84</v>
      </c>
      <c r="AF51" s="51" t="s">
        <v>84</v>
      </c>
      <c r="AG51" s="51" t="s">
        <v>84</v>
      </c>
      <c r="AH51" s="51" t="s">
        <v>84</v>
      </c>
      <c r="AI51" s="51" t="s">
        <v>84</v>
      </c>
      <c r="AJ51" s="51" t="s">
        <v>84</v>
      </c>
      <c r="AK51" s="51" t="s">
        <v>84</v>
      </c>
      <c r="AL51" s="47" t="s">
        <v>118</v>
      </c>
      <c r="AM51" s="51"/>
      <c r="AN51" s="51"/>
      <c r="AO51" s="51"/>
      <c r="AP51" s="44">
        <v>2660000</v>
      </c>
      <c r="AQ51" s="133" t="s">
        <v>63</v>
      </c>
      <c r="AR51" s="133"/>
      <c r="AS51" s="133"/>
      <c r="AT51" s="133"/>
      <c r="AU51" s="133" t="s">
        <v>63</v>
      </c>
      <c r="AV51" s="20"/>
      <c r="AW51" s="20"/>
      <c r="AX51" s="20"/>
      <c r="AZ51" s="137" t="str">
        <f t="shared" si="0"/>
        <v>0</v>
      </c>
    </row>
    <row r="52" spans="1:52" x14ac:dyDescent="0.2">
      <c r="A52" s="103">
        <v>29</v>
      </c>
      <c r="B52" s="55"/>
      <c r="C52" s="45" t="s">
        <v>209</v>
      </c>
      <c r="D52" s="46" t="s">
        <v>208</v>
      </c>
      <c r="E52" s="45" t="s">
        <v>209</v>
      </c>
      <c r="F52" s="51" t="s">
        <v>84</v>
      </c>
      <c r="G52" s="51" t="s">
        <v>84</v>
      </c>
      <c r="H52" s="51" t="s">
        <v>84</v>
      </c>
      <c r="I52" s="51" t="s">
        <v>84</v>
      </c>
      <c r="J52" s="51" t="s">
        <v>84</v>
      </c>
      <c r="K52" s="47" t="s">
        <v>150</v>
      </c>
      <c r="L52" s="52"/>
      <c r="M52" s="47" t="s">
        <v>207</v>
      </c>
      <c r="N52" s="47" t="s">
        <v>118</v>
      </c>
      <c r="O52" s="51" t="s">
        <v>84</v>
      </c>
      <c r="P52" s="52" t="s">
        <v>84</v>
      </c>
      <c r="Q52" s="52" t="s">
        <v>84</v>
      </c>
      <c r="R52" s="51" t="s">
        <v>84</v>
      </c>
      <c r="S52" s="51" t="s">
        <v>84</v>
      </c>
      <c r="T52" s="51" t="s">
        <v>84</v>
      </c>
      <c r="U52" s="51" t="s">
        <v>84</v>
      </c>
      <c r="V52" s="51" t="s">
        <v>84</v>
      </c>
      <c r="W52" s="51" t="s">
        <v>84</v>
      </c>
      <c r="X52" s="51" t="s">
        <v>84</v>
      </c>
      <c r="Y52" s="51" t="s">
        <v>84</v>
      </c>
      <c r="Z52" s="51" t="s">
        <v>84</v>
      </c>
      <c r="AA52" s="51" t="s">
        <v>84</v>
      </c>
      <c r="AB52" s="51" t="s">
        <v>84</v>
      </c>
      <c r="AC52" s="51" t="s">
        <v>84</v>
      </c>
      <c r="AD52" s="51" t="s">
        <v>84</v>
      </c>
      <c r="AE52" s="51" t="s">
        <v>84</v>
      </c>
      <c r="AF52" s="51" t="s">
        <v>84</v>
      </c>
      <c r="AG52" s="51" t="s">
        <v>84</v>
      </c>
      <c r="AH52" s="51" t="s">
        <v>84</v>
      </c>
      <c r="AI52" s="51" t="s">
        <v>84</v>
      </c>
      <c r="AJ52" s="51" t="s">
        <v>84</v>
      </c>
      <c r="AK52" s="51" t="s">
        <v>84</v>
      </c>
      <c r="AL52" s="47" t="s">
        <v>118</v>
      </c>
      <c r="AM52" s="51"/>
      <c r="AN52" s="51"/>
      <c r="AO52" s="51"/>
      <c r="AP52" s="48">
        <v>75000</v>
      </c>
      <c r="AQ52" s="133" t="s">
        <v>63</v>
      </c>
      <c r="AR52" s="133"/>
      <c r="AS52" s="133"/>
      <c r="AT52" s="133"/>
      <c r="AU52" s="133" t="s">
        <v>63</v>
      </c>
      <c r="AV52" s="20"/>
      <c r="AW52" s="20"/>
      <c r="AX52" s="20"/>
      <c r="AY52" t="s">
        <v>430</v>
      </c>
      <c r="AZ52" s="137">
        <f t="shared" si="0"/>
        <v>75000</v>
      </c>
    </row>
    <row r="53" spans="1:52" hidden="1" x14ac:dyDescent="0.2">
      <c r="A53" s="103">
        <v>30</v>
      </c>
      <c r="B53" s="55"/>
      <c r="C53" s="45" t="s">
        <v>185</v>
      </c>
      <c r="D53" s="46" t="s">
        <v>184</v>
      </c>
      <c r="E53" s="45" t="s">
        <v>185</v>
      </c>
      <c r="F53" s="51" t="s">
        <v>84</v>
      </c>
      <c r="G53" s="51" t="s">
        <v>84</v>
      </c>
      <c r="H53" s="51" t="s">
        <v>84</v>
      </c>
      <c r="I53" s="51" t="s">
        <v>84</v>
      </c>
      <c r="J53" s="51" t="s">
        <v>84</v>
      </c>
      <c r="K53" s="47" t="s">
        <v>210</v>
      </c>
      <c r="L53" s="52"/>
      <c r="M53" s="47" t="s">
        <v>171</v>
      </c>
      <c r="N53" s="47" t="s">
        <v>118</v>
      </c>
      <c r="O53" s="51" t="s">
        <v>84</v>
      </c>
      <c r="P53" s="52" t="s">
        <v>84</v>
      </c>
      <c r="Q53" s="52" t="s">
        <v>84</v>
      </c>
      <c r="R53" s="51" t="s">
        <v>84</v>
      </c>
      <c r="S53" s="51" t="s">
        <v>84</v>
      </c>
      <c r="T53" s="51" t="s">
        <v>84</v>
      </c>
      <c r="U53" s="51" t="s">
        <v>84</v>
      </c>
      <c r="V53" s="51" t="s">
        <v>84</v>
      </c>
      <c r="W53" s="51" t="s">
        <v>84</v>
      </c>
      <c r="X53" s="51" t="s">
        <v>84</v>
      </c>
      <c r="Y53" s="51" t="s">
        <v>84</v>
      </c>
      <c r="Z53" s="51" t="s">
        <v>84</v>
      </c>
      <c r="AA53" s="51" t="s">
        <v>84</v>
      </c>
      <c r="AB53" s="51" t="s">
        <v>84</v>
      </c>
      <c r="AC53" s="51" t="s">
        <v>84</v>
      </c>
      <c r="AD53" s="51" t="s">
        <v>84</v>
      </c>
      <c r="AE53" s="51" t="s">
        <v>84</v>
      </c>
      <c r="AF53" s="51" t="s">
        <v>84</v>
      </c>
      <c r="AG53" s="51" t="s">
        <v>84</v>
      </c>
      <c r="AH53" s="51" t="s">
        <v>84</v>
      </c>
      <c r="AI53" s="51" t="s">
        <v>84</v>
      </c>
      <c r="AJ53" s="51" t="s">
        <v>84</v>
      </c>
      <c r="AK53" s="51" t="s">
        <v>84</v>
      </c>
      <c r="AL53" s="47" t="s">
        <v>118</v>
      </c>
      <c r="AM53" s="51"/>
      <c r="AN53" s="51"/>
      <c r="AO53" s="51"/>
      <c r="AP53" s="48">
        <v>910000</v>
      </c>
      <c r="AQ53" s="133" t="s">
        <v>63</v>
      </c>
      <c r="AR53" s="133"/>
      <c r="AS53" s="133"/>
      <c r="AT53" s="133"/>
      <c r="AU53" s="133" t="s">
        <v>63</v>
      </c>
      <c r="AV53" s="20"/>
      <c r="AW53" s="20"/>
      <c r="AX53" s="20"/>
      <c r="AZ53" s="137" t="str">
        <f t="shared" si="0"/>
        <v>0</v>
      </c>
    </row>
    <row r="54" spans="1:52" hidden="1" x14ac:dyDescent="0.2">
      <c r="A54" s="103">
        <v>31</v>
      </c>
      <c r="B54" s="55"/>
      <c r="C54" s="41" t="s">
        <v>185</v>
      </c>
      <c r="D54" s="42" t="s">
        <v>184</v>
      </c>
      <c r="E54" s="41" t="s">
        <v>185</v>
      </c>
      <c r="F54" s="51" t="s">
        <v>84</v>
      </c>
      <c r="G54" s="51" t="s">
        <v>84</v>
      </c>
      <c r="H54" s="51" t="s">
        <v>84</v>
      </c>
      <c r="I54" s="51" t="s">
        <v>84</v>
      </c>
      <c r="J54" s="51" t="s">
        <v>84</v>
      </c>
      <c r="K54" s="43" t="s">
        <v>211</v>
      </c>
      <c r="L54" s="52"/>
      <c r="M54" s="43" t="s">
        <v>171</v>
      </c>
      <c r="N54" s="47" t="s">
        <v>118</v>
      </c>
      <c r="O54" s="51" t="s">
        <v>84</v>
      </c>
      <c r="P54" s="52" t="s">
        <v>84</v>
      </c>
      <c r="Q54" s="52" t="s">
        <v>84</v>
      </c>
      <c r="R54" s="51" t="s">
        <v>84</v>
      </c>
      <c r="S54" s="51" t="s">
        <v>84</v>
      </c>
      <c r="T54" s="51" t="s">
        <v>84</v>
      </c>
      <c r="U54" s="51" t="s">
        <v>84</v>
      </c>
      <c r="V54" s="51" t="s">
        <v>84</v>
      </c>
      <c r="W54" s="51" t="s">
        <v>84</v>
      </c>
      <c r="X54" s="51" t="s">
        <v>84</v>
      </c>
      <c r="Y54" s="51" t="s">
        <v>84</v>
      </c>
      <c r="Z54" s="51" t="s">
        <v>84</v>
      </c>
      <c r="AA54" s="51" t="s">
        <v>84</v>
      </c>
      <c r="AB54" s="51" t="s">
        <v>84</v>
      </c>
      <c r="AC54" s="51" t="s">
        <v>84</v>
      </c>
      <c r="AD54" s="51" t="s">
        <v>84</v>
      </c>
      <c r="AE54" s="51" t="s">
        <v>84</v>
      </c>
      <c r="AF54" s="51" t="s">
        <v>84</v>
      </c>
      <c r="AG54" s="51" t="s">
        <v>84</v>
      </c>
      <c r="AH54" s="51" t="s">
        <v>84</v>
      </c>
      <c r="AI54" s="51" t="s">
        <v>84</v>
      </c>
      <c r="AJ54" s="51" t="s">
        <v>84</v>
      </c>
      <c r="AK54" s="51" t="s">
        <v>84</v>
      </c>
      <c r="AL54" s="47" t="s">
        <v>118</v>
      </c>
      <c r="AM54" s="51"/>
      <c r="AN54" s="51"/>
      <c r="AO54" s="51"/>
      <c r="AP54" s="44">
        <v>910000</v>
      </c>
      <c r="AQ54" s="133" t="s">
        <v>63</v>
      </c>
      <c r="AR54" s="133"/>
      <c r="AS54" s="133" t="s">
        <v>112</v>
      </c>
      <c r="AT54" s="133"/>
      <c r="AU54" s="133" t="s">
        <v>63</v>
      </c>
      <c r="AV54" s="20"/>
      <c r="AW54" s="20"/>
      <c r="AX54" s="20"/>
      <c r="AZ54" s="137" t="str">
        <f t="shared" si="0"/>
        <v>0</v>
      </c>
    </row>
    <row r="55" spans="1:52" hidden="1" x14ac:dyDescent="0.2">
      <c r="A55" s="103">
        <v>32</v>
      </c>
      <c r="B55" s="55"/>
      <c r="C55" s="41" t="s">
        <v>162</v>
      </c>
      <c r="D55" s="42" t="s">
        <v>161</v>
      </c>
      <c r="E55" s="41" t="s">
        <v>162</v>
      </c>
      <c r="F55" s="51" t="s">
        <v>84</v>
      </c>
      <c r="G55" s="51" t="s">
        <v>84</v>
      </c>
      <c r="H55" s="51" t="s">
        <v>84</v>
      </c>
      <c r="I55" s="51" t="s">
        <v>84</v>
      </c>
      <c r="J55" s="51" t="s">
        <v>84</v>
      </c>
      <c r="K55" s="43" t="s">
        <v>183</v>
      </c>
      <c r="L55" s="52"/>
      <c r="M55" s="43" t="s">
        <v>158</v>
      </c>
      <c r="N55" s="43" t="s">
        <v>141</v>
      </c>
      <c r="O55" s="51" t="s">
        <v>84</v>
      </c>
      <c r="P55" s="52" t="s">
        <v>84</v>
      </c>
      <c r="Q55" s="52" t="s">
        <v>84</v>
      </c>
      <c r="R55" s="51" t="s">
        <v>84</v>
      </c>
      <c r="S55" s="51" t="s">
        <v>84</v>
      </c>
      <c r="T55" s="51" t="s">
        <v>84</v>
      </c>
      <c r="U55" s="51" t="s">
        <v>84</v>
      </c>
      <c r="V55" s="51" t="s">
        <v>84</v>
      </c>
      <c r="W55" s="51" t="s">
        <v>84</v>
      </c>
      <c r="X55" s="51" t="s">
        <v>84</v>
      </c>
      <c r="Y55" s="51" t="s">
        <v>84</v>
      </c>
      <c r="Z55" s="51" t="s">
        <v>84</v>
      </c>
      <c r="AA55" s="51" t="s">
        <v>84</v>
      </c>
      <c r="AB55" s="51" t="s">
        <v>84</v>
      </c>
      <c r="AC55" s="51" t="s">
        <v>84</v>
      </c>
      <c r="AD55" s="51" t="s">
        <v>84</v>
      </c>
      <c r="AE55" s="51" t="s">
        <v>84</v>
      </c>
      <c r="AF55" s="51" t="s">
        <v>84</v>
      </c>
      <c r="AG55" s="51" t="s">
        <v>84</v>
      </c>
      <c r="AH55" s="51" t="s">
        <v>84</v>
      </c>
      <c r="AI55" s="51" t="s">
        <v>84</v>
      </c>
      <c r="AJ55" s="51" t="s">
        <v>84</v>
      </c>
      <c r="AK55" s="51" t="s">
        <v>84</v>
      </c>
      <c r="AL55" s="43" t="s">
        <v>141</v>
      </c>
      <c r="AM55" s="51"/>
      <c r="AN55" s="51"/>
      <c r="AO55" s="51"/>
      <c r="AP55" s="44">
        <v>6650000</v>
      </c>
      <c r="AQ55" s="133" t="s">
        <v>63</v>
      </c>
      <c r="AR55" s="133"/>
      <c r="AS55" s="133"/>
      <c r="AT55" s="133"/>
      <c r="AU55" s="133" t="s">
        <v>63</v>
      </c>
      <c r="AV55" s="20"/>
      <c r="AW55" s="20"/>
      <c r="AX55" s="20"/>
      <c r="AZ55" s="137" t="str">
        <f t="shared" si="0"/>
        <v>0</v>
      </c>
    </row>
    <row r="56" spans="1:52" hidden="1" x14ac:dyDescent="0.2">
      <c r="A56" s="103">
        <v>33</v>
      </c>
      <c r="B56" s="55"/>
      <c r="C56" s="45" t="s">
        <v>168</v>
      </c>
      <c r="D56" s="46" t="s">
        <v>167</v>
      </c>
      <c r="E56" s="45" t="s">
        <v>168</v>
      </c>
      <c r="F56" s="51" t="s">
        <v>84</v>
      </c>
      <c r="G56" s="51" t="s">
        <v>84</v>
      </c>
      <c r="H56" s="51" t="s">
        <v>84</v>
      </c>
      <c r="I56" s="51" t="s">
        <v>84</v>
      </c>
      <c r="J56" s="51" t="s">
        <v>84</v>
      </c>
      <c r="K56" s="47" t="s">
        <v>212</v>
      </c>
      <c r="L56" s="52"/>
      <c r="M56" s="47" t="s">
        <v>158</v>
      </c>
      <c r="N56" s="43" t="s">
        <v>141</v>
      </c>
      <c r="O56" s="51" t="s">
        <v>84</v>
      </c>
      <c r="P56" s="52" t="s">
        <v>84</v>
      </c>
      <c r="Q56" s="52" t="s">
        <v>84</v>
      </c>
      <c r="R56" s="51" t="s">
        <v>84</v>
      </c>
      <c r="S56" s="51" t="s">
        <v>84</v>
      </c>
      <c r="T56" s="51" t="s">
        <v>84</v>
      </c>
      <c r="U56" s="51" t="s">
        <v>84</v>
      </c>
      <c r="V56" s="51" t="s">
        <v>84</v>
      </c>
      <c r="W56" s="51" t="s">
        <v>84</v>
      </c>
      <c r="X56" s="51" t="s">
        <v>84</v>
      </c>
      <c r="Y56" s="51" t="s">
        <v>84</v>
      </c>
      <c r="Z56" s="51" t="s">
        <v>84</v>
      </c>
      <c r="AA56" s="51" t="s">
        <v>84</v>
      </c>
      <c r="AB56" s="51" t="s">
        <v>84</v>
      </c>
      <c r="AC56" s="51" t="s">
        <v>84</v>
      </c>
      <c r="AD56" s="51" t="s">
        <v>84</v>
      </c>
      <c r="AE56" s="51" t="s">
        <v>84</v>
      </c>
      <c r="AF56" s="51" t="s">
        <v>84</v>
      </c>
      <c r="AG56" s="51" t="s">
        <v>84</v>
      </c>
      <c r="AH56" s="51" t="s">
        <v>84</v>
      </c>
      <c r="AI56" s="51" t="s">
        <v>84</v>
      </c>
      <c r="AJ56" s="51" t="s">
        <v>84</v>
      </c>
      <c r="AK56" s="51" t="s">
        <v>84</v>
      </c>
      <c r="AL56" s="43" t="s">
        <v>141</v>
      </c>
      <c r="AM56" s="51"/>
      <c r="AN56" s="51"/>
      <c r="AO56" s="51"/>
      <c r="AP56" s="48">
        <v>800000</v>
      </c>
      <c r="AQ56" s="133" t="s">
        <v>63</v>
      </c>
      <c r="AR56" s="133"/>
      <c r="AS56" s="133"/>
      <c r="AT56" s="133"/>
      <c r="AU56" s="133" t="s">
        <v>63</v>
      </c>
      <c r="AV56" s="20"/>
      <c r="AW56" s="20"/>
      <c r="AX56" s="20"/>
      <c r="AZ56" s="137" t="str">
        <f t="shared" si="0"/>
        <v>0</v>
      </c>
    </row>
    <row r="57" spans="1:52" hidden="1" x14ac:dyDescent="0.2">
      <c r="A57" s="103">
        <v>34</v>
      </c>
      <c r="B57" s="55"/>
      <c r="C57" s="41" t="s">
        <v>170</v>
      </c>
      <c r="D57" s="42" t="s">
        <v>169</v>
      </c>
      <c r="E57" s="41" t="s">
        <v>170</v>
      </c>
      <c r="F57" s="51" t="s">
        <v>84</v>
      </c>
      <c r="G57" s="51" t="s">
        <v>84</v>
      </c>
      <c r="H57" s="51" t="s">
        <v>84</v>
      </c>
      <c r="I57" s="51" t="s">
        <v>84</v>
      </c>
      <c r="J57" s="51" t="s">
        <v>84</v>
      </c>
      <c r="K57" s="43" t="s">
        <v>212</v>
      </c>
      <c r="L57" s="52"/>
      <c r="M57" s="43" t="s">
        <v>171</v>
      </c>
      <c r="N57" s="43" t="s">
        <v>141</v>
      </c>
      <c r="O57" s="51" t="s">
        <v>84</v>
      </c>
      <c r="P57" s="52" t="s">
        <v>84</v>
      </c>
      <c r="Q57" s="52" t="s">
        <v>84</v>
      </c>
      <c r="R57" s="51" t="s">
        <v>84</v>
      </c>
      <c r="S57" s="51" t="s">
        <v>84</v>
      </c>
      <c r="T57" s="51" t="s">
        <v>84</v>
      </c>
      <c r="U57" s="51" t="s">
        <v>84</v>
      </c>
      <c r="V57" s="51" t="s">
        <v>84</v>
      </c>
      <c r="W57" s="51" t="s">
        <v>84</v>
      </c>
      <c r="X57" s="51" t="s">
        <v>84</v>
      </c>
      <c r="Y57" s="51" t="s">
        <v>84</v>
      </c>
      <c r="Z57" s="51" t="s">
        <v>84</v>
      </c>
      <c r="AA57" s="51" t="s">
        <v>84</v>
      </c>
      <c r="AB57" s="51" t="s">
        <v>84</v>
      </c>
      <c r="AC57" s="51" t="s">
        <v>84</v>
      </c>
      <c r="AD57" s="51" t="s">
        <v>84</v>
      </c>
      <c r="AE57" s="51" t="s">
        <v>84</v>
      </c>
      <c r="AF57" s="51" t="s">
        <v>84</v>
      </c>
      <c r="AG57" s="51" t="s">
        <v>84</v>
      </c>
      <c r="AH57" s="51" t="s">
        <v>84</v>
      </c>
      <c r="AI57" s="51" t="s">
        <v>84</v>
      </c>
      <c r="AJ57" s="51" t="s">
        <v>84</v>
      </c>
      <c r="AK57" s="51" t="s">
        <v>84</v>
      </c>
      <c r="AL57" s="43" t="s">
        <v>141</v>
      </c>
      <c r="AM57" s="51"/>
      <c r="AN57" s="51"/>
      <c r="AO57" s="51"/>
      <c r="AP57" s="44">
        <v>5440000</v>
      </c>
      <c r="AQ57" s="133" t="s">
        <v>63</v>
      </c>
      <c r="AR57" s="133"/>
      <c r="AS57" s="133"/>
      <c r="AT57" s="133"/>
      <c r="AU57" s="133" t="s">
        <v>63</v>
      </c>
      <c r="AV57" s="20"/>
      <c r="AW57" s="20"/>
      <c r="AX57" s="20"/>
      <c r="AZ57" s="137" t="str">
        <f t="shared" si="0"/>
        <v>0</v>
      </c>
    </row>
    <row r="58" spans="1:52" x14ac:dyDescent="0.2">
      <c r="A58" s="103">
        <v>35</v>
      </c>
      <c r="B58" s="55"/>
      <c r="C58" s="45" t="s">
        <v>213</v>
      </c>
      <c r="D58" s="46" t="s">
        <v>172</v>
      </c>
      <c r="E58" s="45" t="s">
        <v>213</v>
      </c>
      <c r="F58" s="51" t="s">
        <v>84</v>
      </c>
      <c r="G58" s="51" t="s">
        <v>84</v>
      </c>
      <c r="H58" s="51" t="s">
        <v>84</v>
      </c>
      <c r="I58" s="51" t="s">
        <v>84</v>
      </c>
      <c r="J58" s="51" t="s">
        <v>84</v>
      </c>
      <c r="K58" s="47" t="s">
        <v>84</v>
      </c>
      <c r="L58" s="52"/>
      <c r="M58" s="47" t="s">
        <v>214</v>
      </c>
      <c r="N58" s="43" t="s">
        <v>141</v>
      </c>
      <c r="O58" s="51" t="s">
        <v>84</v>
      </c>
      <c r="P58" s="52" t="s">
        <v>84</v>
      </c>
      <c r="Q58" s="52" t="s">
        <v>84</v>
      </c>
      <c r="R58" s="51" t="s">
        <v>84</v>
      </c>
      <c r="S58" s="51" t="s">
        <v>84</v>
      </c>
      <c r="T58" s="51" t="s">
        <v>84</v>
      </c>
      <c r="U58" s="51" t="s">
        <v>84</v>
      </c>
      <c r="V58" s="51" t="s">
        <v>84</v>
      </c>
      <c r="W58" s="51" t="s">
        <v>84</v>
      </c>
      <c r="X58" s="51" t="s">
        <v>84</v>
      </c>
      <c r="Y58" s="51" t="s">
        <v>84</v>
      </c>
      <c r="Z58" s="51" t="s">
        <v>84</v>
      </c>
      <c r="AA58" s="51" t="s">
        <v>84</v>
      </c>
      <c r="AB58" s="51" t="s">
        <v>84</v>
      </c>
      <c r="AC58" s="51" t="s">
        <v>84</v>
      </c>
      <c r="AD58" s="51" t="s">
        <v>84</v>
      </c>
      <c r="AE58" s="51" t="s">
        <v>84</v>
      </c>
      <c r="AF58" s="51" t="s">
        <v>84</v>
      </c>
      <c r="AG58" s="51" t="s">
        <v>84</v>
      </c>
      <c r="AH58" s="51" t="s">
        <v>84</v>
      </c>
      <c r="AI58" s="51" t="s">
        <v>84</v>
      </c>
      <c r="AJ58" s="51" t="s">
        <v>84</v>
      </c>
      <c r="AK58" s="51" t="s">
        <v>84</v>
      </c>
      <c r="AL58" s="43" t="s">
        <v>141</v>
      </c>
      <c r="AM58" s="51"/>
      <c r="AN58" s="51"/>
      <c r="AO58" s="51"/>
      <c r="AP58" s="48">
        <v>87500</v>
      </c>
      <c r="AQ58" s="133" t="s">
        <v>63</v>
      </c>
      <c r="AR58" s="133"/>
      <c r="AS58" s="133"/>
      <c r="AT58" s="133"/>
      <c r="AU58" s="133" t="s">
        <v>63</v>
      </c>
      <c r="AV58" s="20"/>
      <c r="AW58" s="20"/>
      <c r="AX58" s="20"/>
      <c r="AY58" t="s">
        <v>430</v>
      </c>
      <c r="AZ58" s="137">
        <f t="shared" si="0"/>
        <v>87500</v>
      </c>
    </row>
    <row r="59" spans="1:52" hidden="1" x14ac:dyDescent="0.2">
      <c r="A59" s="103">
        <v>36</v>
      </c>
      <c r="B59" s="55"/>
      <c r="C59" s="41" t="s">
        <v>182</v>
      </c>
      <c r="D59" s="42" t="s">
        <v>161</v>
      </c>
      <c r="E59" s="41" t="s">
        <v>182</v>
      </c>
      <c r="F59" s="51" t="s">
        <v>84</v>
      </c>
      <c r="G59" s="51" t="s">
        <v>84</v>
      </c>
      <c r="H59" s="51" t="s">
        <v>84</v>
      </c>
      <c r="I59" s="51" t="s">
        <v>84</v>
      </c>
      <c r="J59" s="51" t="s">
        <v>84</v>
      </c>
      <c r="K59" s="43" t="s">
        <v>183</v>
      </c>
      <c r="L59" s="52"/>
      <c r="M59" s="43" t="s">
        <v>158</v>
      </c>
      <c r="N59" s="43" t="s">
        <v>141</v>
      </c>
      <c r="O59" s="51" t="s">
        <v>84</v>
      </c>
      <c r="P59" s="52" t="s">
        <v>84</v>
      </c>
      <c r="Q59" s="52" t="s">
        <v>84</v>
      </c>
      <c r="R59" s="51" t="s">
        <v>84</v>
      </c>
      <c r="S59" s="51" t="s">
        <v>84</v>
      </c>
      <c r="T59" s="51" t="s">
        <v>84</v>
      </c>
      <c r="U59" s="51" t="s">
        <v>84</v>
      </c>
      <c r="V59" s="51" t="s">
        <v>84</v>
      </c>
      <c r="W59" s="51" t="s">
        <v>84</v>
      </c>
      <c r="X59" s="51" t="s">
        <v>84</v>
      </c>
      <c r="Y59" s="51" t="s">
        <v>84</v>
      </c>
      <c r="Z59" s="51" t="s">
        <v>84</v>
      </c>
      <c r="AA59" s="51" t="s">
        <v>84</v>
      </c>
      <c r="AB59" s="51" t="s">
        <v>84</v>
      </c>
      <c r="AC59" s="51" t="s">
        <v>84</v>
      </c>
      <c r="AD59" s="51" t="s">
        <v>84</v>
      </c>
      <c r="AE59" s="51" t="s">
        <v>84</v>
      </c>
      <c r="AF59" s="51" t="s">
        <v>84</v>
      </c>
      <c r="AG59" s="51" t="s">
        <v>84</v>
      </c>
      <c r="AH59" s="51" t="s">
        <v>84</v>
      </c>
      <c r="AI59" s="51" t="s">
        <v>84</v>
      </c>
      <c r="AJ59" s="51" t="s">
        <v>84</v>
      </c>
      <c r="AK59" s="51" t="s">
        <v>84</v>
      </c>
      <c r="AL59" s="43" t="s">
        <v>141</v>
      </c>
      <c r="AM59" s="51"/>
      <c r="AN59" s="51"/>
      <c r="AO59" s="51"/>
      <c r="AP59" s="44">
        <v>3325000</v>
      </c>
      <c r="AQ59" s="133" t="s">
        <v>63</v>
      </c>
      <c r="AR59" s="133"/>
      <c r="AS59" s="133" t="s">
        <v>112</v>
      </c>
      <c r="AT59" s="133"/>
      <c r="AU59" s="133" t="s">
        <v>63</v>
      </c>
      <c r="AV59" s="20"/>
      <c r="AW59" s="20"/>
      <c r="AX59" s="20"/>
      <c r="AZ59" s="137" t="str">
        <f t="shared" si="0"/>
        <v>0</v>
      </c>
    </row>
    <row r="60" spans="1:52" x14ac:dyDescent="0.2">
      <c r="A60" s="103">
        <v>37</v>
      </c>
      <c r="B60" s="55"/>
      <c r="C60" s="41" t="s">
        <v>174</v>
      </c>
      <c r="D60" s="42" t="s">
        <v>173</v>
      </c>
      <c r="E60" s="41" t="s">
        <v>174</v>
      </c>
      <c r="F60" s="51" t="s">
        <v>84</v>
      </c>
      <c r="G60" s="51" t="s">
        <v>84</v>
      </c>
      <c r="H60" s="51" t="s">
        <v>84</v>
      </c>
      <c r="I60" s="51" t="s">
        <v>84</v>
      </c>
      <c r="J60" s="51" t="s">
        <v>84</v>
      </c>
      <c r="K60" s="43" t="s">
        <v>150</v>
      </c>
      <c r="L60" s="52"/>
      <c r="M60" s="43" t="s">
        <v>215</v>
      </c>
      <c r="N60" s="43" t="s">
        <v>141</v>
      </c>
      <c r="O60" s="51" t="s">
        <v>84</v>
      </c>
      <c r="P60" s="52" t="s">
        <v>84</v>
      </c>
      <c r="Q60" s="52" t="s">
        <v>84</v>
      </c>
      <c r="R60" s="51" t="s">
        <v>84</v>
      </c>
      <c r="S60" s="51" t="s">
        <v>84</v>
      </c>
      <c r="T60" s="51" t="s">
        <v>84</v>
      </c>
      <c r="U60" s="51" t="s">
        <v>84</v>
      </c>
      <c r="V60" s="51" t="s">
        <v>84</v>
      </c>
      <c r="W60" s="51" t="s">
        <v>84</v>
      </c>
      <c r="X60" s="51" t="s">
        <v>84</v>
      </c>
      <c r="Y60" s="51" t="s">
        <v>84</v>
      </c>
      <c r="Z60" s="51" t="s">
        <v>84</v>
      </c>
      <c r="AA60" s="51" t="s">
        <v>84</v>
      </c>
      <c r="AB60" s="51" t="s">
        <v>84</v>
      </c>
      <c r="AC60" s="51" t="s">
        <v>84</v>
      </c>
      <c r="AD60" s="51" t="s">
        <v>84</v>
      </c>
      <c r="AE60" s="51" t="s">
        <v>84</v>
      </c>
      <c r="AF60" s="51" t="s">
        <v>84</v>
      </c>
      <c r="AG60" s="51" t="s">
        <v>84</v>
      </c>
      <c r="AH60" s="51" t="s">
        <v>84</v>
      </c>
      <c r="AI60" s="51" t="s">
        <v>84</v>
      </c>
      <c r="AJ60" s="51" t="s">
        <v>84</v>
      </c>
      <c r="AK60" s="51" t="s">
        <v>84</v>
      </c>
      <c r="AL60" s="43" t="s">
        <v>141</v>
      </c>
      <c r="AM60" s="51"/>
      <c r="AN60" s="51"/>
      <c r="AO60" s="51"/>
      <c r="AP60" s="44">
        <v>140000</v>
      </c>
      <c r="AQ60" s="133" t="s">
        <v>63</v>
      </c>
      <c r="AR60" s="133"/>
      <c r="AS60" s="133"/>
      <c r="AT60" s="133"/>
      <c r="AU60" s="133" t="s">
        <v>63</v>
      </c>
      <c r="AV60" s="20"/>
      <c r="AW60" s="20"/>
      <c r="AX60" s="20"/>
      <c r="AY60" t="s">
        <v>430</v>
      </c>
      <c r="AZ60" s="137">
        <f t="shared" si="0"/>
        <v>140000</v>
      </c>
    </row>
    <row r="61" spans="1:52" x14ac:dyDescent="0.2">
      <c r="A61" s="103">
        <v>38</v>
      </c>
      <c r="B61" s="55"/>
      <c r="C61" s="41" t="s">
        <v>216</v>
      </c>
      <c r="D61" s="42" t="s">
        <v>199</v>
      </c>
      <c r="E61" s="41" t="s">
        <v>216</v>
      </c>
      <c r="F61" s="51" t="s">
        <v>84</v>
      </c>
      <c r="G61" s="51" t="s">
        <v>84</v>
      </c>
      <c r="H61" s="51" t="s">
        <v>84</v>
      </c>
      <c r="I61" s="51" t="s">
        <v>84</v>
      </c>
      <c r="J61" s="51" t="s">
        <v>84</v>
      </c>
      <c r="K61" s="43" t="s">
        <v>200</v>
      </c>
      <c r="L61" s="52"/>
      <c r="M61" s="43" t="s">
        <v>198</v>
      </c>
      <c r="N61" s="43" t="s">
        <v>141</v>
      </c>
      <c r="O61" s="51" t="s">
        <v>84</v>
      </c>
      <c r="P61" s="52" t="s">
        <v>84</v>
      </c>
      <c r="Q61" s="52" t="s">
        <v>84</v>
      </c>
      <c r="R61" s="51" t="s">
        <v>84</v>
      </c>
      <c r="S61" s="51" t="s">
        <v>84</v>
      </c>
      <c r="T61" s="51" t="s">
        <v>84</v>
      </c>
      <c r="U61" s="51" t="s">
        <v>84</v>
      </c>
      <c r="V61" s="51" t="s">
        <v>84</v>
      </c>
      <c r="W61" s="51" t="s">
        <v>84</v>
      </c>
      <c r="X61" s="51" t="s">
        <v>84</v>
      </c>
      <c r="Y61" s="51" t="s">
        <v>84</v>
      </c>
      <c r="Z61" s="51" t="s">
        <v>84</v>
      </c>
      <c r="AA61" s="51" t="s">
        <v>84</v>
      </c>
      <c r="AB61" s="51" t="s">
        <v>84</v>
      </c>
      <c r="AC61" s="51" t="s">
        <v>84</v>
      </c>
      <c r="AD61" s="51" t="s">
        <v>84</v>
      </c>
      <c r="AE61" s="51" t="s">
        <v>84</v>
      </c>
      <c r="AF61" s="51" t="s">
        <v>84</v>
      </c>
      <c r="AG61" s="51" t="s">
        <v>84</v>
      </c>
      <c r="AH61" s="51" t="s">
        <v>84</v>
      </c>
      <c r="AI61" s="51" t="s">
        <v>84</v>
      </c>
      <c r="AJ61" s="51" t="s">
        <v>84</v>
      </c>
      <c r="AK61" s="51" t="s">
        <v>84</v>
      </c>
      <c r="AL61" s="43" t="s">
        <v>141</v>
      </c>
      <c r="AM61" s="51"/>
      <c r="AN61" s="51"/>
      <c r="AO61" s="51"/>
      <c r="AP61" s="44">
        <v>245000</v>
      </c>
      <c r="AQ61" s="133" t="s">
        <v>63</v>
      </c>
      <c r="AR61" s="133"/>
      <c r="AS61" s="133" t="s">
        <v>127</v>
      </c>
      <c r="AT61" s="133"/>
      <c r="AU61" s="133" t="s">
        <v>63</v>
      </c>
      <c r="AV61" s="20"/>
      <c r="AW61" s="20"/>
      <c r="AX61" s="20"/>
      <c r="AY61" t="s">
        <v>430</v>
      </c>
      <c r="AZ61" s="137">
        <f t="shared" si="0"/>
        <v>245000</v>
      </c>
    </row>
    <row r="62" spans="1:52" hidden="1" x14ac:dyDescent="0.2">
      <c r="A62" s="103">
        <v>39</v>
      </c>
      <c r="B62" s="55"/>
      <c r="C62" s="45" t="s">
        <v>162</v>
      </c>
      <c r="D62" s="46" t="s">
        <v>161</v>
      </c>
      <c r="E62" s="45" t="s">
        <v>162</v>
      </c>
      <c r="F62" s="51" t="s">
        <v>84</v>
      </c>
      <c r="G62" s="51" t="s">
        <v>84</v>
      </c>
      <c r="H62" s="51" t="s">
        <v>84</v>
      </c>
      <c r="I62" s="51" t="s">
        <v>84</v>
      </c>
      <c r="J62" s="51" t="s">
        <v>84</v>
      </c>
      <c r="K62" s="47" t="s">
        <v>183</v>
      </c>
      <c r="L62" s="52"/>
      <c r="M62" s="47" t="s">
        <v>158</v>
      </c>
      <c r="N62" s="43" t="s">
        <v>141</v>
      </c>
      <c r="O62" s="51" t="s">
        <v>84</v>
      </c>
      <c r="P62" s="52" t="s">
        <v>84</v>
      </c>
      <c r="Q62" s="52" t="s">
        <v>84</v>
      </c>
      <c r="R62" s="51" t="s">
        <v>84</v>
      </c>
      <c r="S62" s="51" t="s">
        <v>84</v>
      </c>
      <c r="T62" s="51" t="s">
        <v>84</v>
      </c>
      <c r="U62" s="51" t="s">
        <v>84</v>
      </c>
      <c r="V62" s="51" t="s">
        <v>84</v>
      </c>
      <c r="W62" s="51" t="s">
        <v>84</v>
      </c>
      <c r="X62" s="51" t="s">
        <v>84</v>
      </c>
      <c r="Y62" s="51" t="s">
        <v>84</v>
      </c>
      <c r="Z62" s="51" t="s">
        <v>84</v>
      </c>
      <c r="AA62" s="51" t="s">
        <v>84</v>
      </c>
      <c r="AB62" s="51" t="s">
        <v>84</v>
      </c>
      <c r="AC62" s="51" t="s">
        <v>84</v>
      </c>
      <c r="AD62" s="51" t="s">
        <v>84</v>
      </c>
      <c r="AE62" s="51" t="s">
        <v>84</v>
      </c>
      <c r="AF62" s="51" t="s">
        <v>84</v>
      </c>
      <c r="AG62" s="51" t="s">
        <v>84</v>
      </c>
      <c r="AH62" s="51" t="s">
        <v>84</v>
      </c>
      <c r="AI62" s="51" t="s">
        <v>84</v>
      </c>
      <c r="AJ62" s="51" t="s">
        <v>84</v>
      </c>
      <c r="AK62" s="51" t="s">
        <v>84</v>
      </c>
      <c r="AL62" s="43" t="s">
        <v>141</v>
      </c>
      <c r="AM62" s="51"/>
      <c r="AN62" s="51"/>
      <c r="AO62" s="51"/>
      <c r="AP62" s="48">
        <v>3850000</v>
      </c>
      <c r="AQ62" s="133" t="s">
        <v>63</v>
      </c>
      <c r="AR62" s="133"/>
      <c r="AS62" s="133"/>
      <c r="AT62" s="133"/>
      <c r="AU62" s="133" t="s">
        <v>63</v>
      </c>
      <c r="AV62" s="20"/>
      <c r="AW62" s="20"/>
      <c r="AX62" s="20"/>
      <c r="AZ62" s="137" t="str">
        <f t="shared" si="0"/>
        <v>0</v>
      </c>
    </row>
    <row r="63" spans="1:52" hidden="1" x14ac:dyDescent="0.2">
      <c r="A63" s="103">
        <v>40</v>
      </c>
      <c r="B63" s="55"/>
      <c r="C63" s="45" t="s">
        <v>197</v>
      </c>
      <c r="D63" s="46" t="s">
        <v>199</v>
      </c>
      <c r="E63" s="45" t="s">
        <v>197</v>
      </c>
      <c r="F63" s="51" t="s">
        <v>84</v>
      </c>
      <c r="G63" s="51" t="s">
        <v>84</v>
      </c>
      <c r="H63" s="51" t="s">
        <v>84</v>
      </c>
      <c r="I63" s="51" t="s">
        <v>84</v>
      </c>
      <c r="J63" s="51" t="s">
        <v>84</v>
      </c>
      <c r="K63" s="47" t="s">
        <v>200</v>
      </c>
      <c r="L63" s="52"/>
      <c r="M63" s="47" t="s">
        <v>198</v>
      </c>
      <c r="N63" s="43" t="s">
        <v>141</v>
      </c>
      <c r="O63" s="51" t="s">
        <v>84</v>
      </c>
      <c r="P63" s="52" t="s">
        <v>84</v>
      </c>
      <c r="Q63" s="52" t="s">
        <v>84</v>
      </c>
      <c r="R63" s="51" t="s">
        <v>84</v>
      </c>
      <c r="S63" s="51" t="s">
        <v>84</v>
      </c>
      <c r="T63" s="51" t="s">
        <v>84</v>
      </c>
      <c r="U63" s="51" t="s">
        <v>84</v>
      </c>
      <c r="V63" s="51" t="s">
        <v>84</v>
      </c>
      <c r="W63" s="51" t="s">
        <v>84</v>
      </c>
      <c r="X63" s="51" t="s">
        <v>84</v>
      </c>
      <c r="Y63" s="51" t="s">
        <v>84</v>
      </c>
      <c r="Z63" s="51" t="s">
        <v>84</v>
      </c>
      <c r="AA63" s="51" t="s">
        <v>84</v>
      </c>
      <c r="AB63" s="51" t="s">
        <v>84</v>
      </c>
      <c r="AC63" s="51" t="s">
        <v>84</v>
      </c>
      <c r="AD63" s="51" t="s">
        <v>84</v>
      </c>
      <c r="AE63" s="51" t="s">
        <v>84</v>
      </c>
      <c r="AF63" s="51" t="s">
        <v>84</v>
      </c>
      <c r="AG63" s="51" t="s">
        <v>84</v>
      </c>
      <c r="AH63" s="51" t="s">
        <v>84</v>
      </c>
      <c r="AI63" s="51" t="s">
        <v>84</v>
      </c>
      <c r="AJ63" s="51" t="s">
        <v>84</v>
      </c>
      <c r="AK63" s="51" t="s">
        <v>84</v>
      </c>
      <c r="AL63" s="43" t="s">
        <v>141</v>
      </c>
      <c r="AM63" s="51"/>
      <c r="AN63" s="51"/>
      <c r="AO63" s="51"/>
      <c r="AP63" s="48">
        <v>735000</v>
      </c>
      <c r="AQ63" s="133" t="s">
        <v>63</v>
      </c>
      <c r="AR63" s="133"/>
      <c r="AS63" s="133" t="s">
        <v>164</v>
      </c>
      <c r="AT63" s="133"/>
      <c r="AU63" s="133" t="s">
        <v>63</v>
      </c>
      <c r="AV63" s="20"/>
      <c r="AW63" s="20"/>
      <c r="AX63" s="20"/>
      <c r="AZ63" s="137" t="str">
        <f t="shared" si="0"/>
        <v>0</v>
      </c>
    </row>
    <row r="64" spans="1:52" hidden="1" x14ac:dyDescent="0.2">
      <c r="A64" s="103">
        <v>41</v>
      </c>
      <c r="B64" s="55"/>
      <c r="C64" s="45" t="s">
        <v>162</v>
      </c>
      <c r="D64" s="46" t="s">
        <v>161</v>
      </c>
      <c r="E64" s="45" t="s">
        <v>162</v>
      </c>
      <c r="F64" s="51" t="s">
        <v>84</v>
      </c>
      <c r="G64" s="51" t="s">
        <v>84</v>
      </c>
      <c r="H64" s="51" t="s">
        <v>84</v>
      </c>
      <c r="I64" s="51" t="s">
        <v>84</v>
      </c>
      <c r="J64" s="51" t="s">
        <v>84</v>
      </c>
      <c r="K64" s="47" t="s">
        <v>183</v>
      </c>
      <c r="L64" s="52"/>
      <c r="M64" s="47" t="s">
        <v>158</v>
      </c>
      <c r="N64" s="43" t="s">
        <v>141</v>
      </c>
      <c r="O64" s="51" t="s">
        <v>84</v>
      </c>
      <c r="P64" s="52" t="s">
        <v>84</v>
      </c>
      <c r="Q64" s="52" t="s">
        <v>84</v>
      </c>
      <c r="R64" s="51" t="s">
        <v>84</v>
      </c>
      <c r="S64" s="51" t="s">
        <v>84</v>
      </c>
      <c r="T64" s="51" t="s">
        <v>84</v>
      </c>
      <c r="U64" s="51" t="s">
        <v>84</v>
      </c>
      <c r="V64" s="51" t="s">
        <v>84</v>
      </c>
      <c r="W64" s="51" t="s">
        <v>84</v>
      </c>
      <c r="X64" s="51" t="s">
        <v>84</v>
      </c>
      <c r="Y64" s="51" t="s">
        <v>84</v>
      </c>
      <c r="Z64" s="51" t="s">
        <v>84</v>
      </c>
      <c r="AA64" s="51" t="s">
        <v>84</v>
      </c>
      <c r="AB64" s="51" t="s">
        <v>84</v>
      </c>
      <c r="AC64" s="51" t="s">
        <v>84</v>
      </c>
      <c r="AD64" s="51" t="s">
        <v>84</v>
      </c>
      <c r="AE64" s="51" t="s">
        <v>84</v>
      </c>
      <c r="AF64" s="51" t="s">
        <v>84</v>
      </c>
      <c r="AG64" s="51" t="s">
        <v>84</v>
      </c>
      <c r="AH64" s="51" t="s">
        <v>84</v>
      </c>
      <c r="AI64" s="51" t="s">
        <v>84</v>
      </c>
      <c r="AJ64" s="51" t="s">
        <v>84</v>
      </c>
      <c r="AK64" s="51" t="s">
        <v>84</v>
      </c>
      <c r="AL64" s="43" t="s">
        <v>141</v>
      </c>
      <c r="AM64" s="51"/>
      <c r="AN64" s="51"/>
      <c r="AO64" s="51"/>
      <c r="AP64" s="48">
        <v>6650000</v>
      </c>
      <c r="AQ64" s="133" t="s">
        <v>63</v>
      </c>
      <c r="AR64" s="133"/>
      <c r="AS64" s="133" t="s">
        <v>217</v>
      </c>
      <c r="AT64" s="133"/>
      <c r="AU64" s="133" t="s">
        <v>63</v>
      </c>
      <c r="AV64" s="20"/>
      <c r="AW64" s="20"/>
      <c r="AX64" s="20"/>
      <c r="AZ64" s="137" t="str">
        <f t="shared" si="0"/>
        <v>0</v>
      </c>
    </row>
    <row r="65" spans="1:52" hidden="1" x14ac:dyDescent="0.2">
      <c r="A65" s="103">
        <v>42</v>
      </c>
      <c r="B65" s="55"/>
      <c r="C65" s="41" t="s">
        <v>149</v>
      </c>
      <c r="D65" s="42" t="s">
        <v>148</v>
      </c>
      <c r="E65" s="41" t="s">
        <v>149</v>
      </c>
      <c r="F65" s="51" t="s">
        <v>84</v>
      </c>
      <c r="G65" s="51" t="s">
        <v>84</v>
      </c>
      <c r="H65" s="51" t="s">
        <v>84</v>
      </c>
      <c r="I65" s="51" t="s">
        <v>84</v>
      </c>
      <c r="J65" s="51" t="s">
        <v>84</v>
      </c>
      <c r="K65" s="43" t="s">
        <v>150</v>
      </c>
      <c r="L65" s="52"/>
      <c r="M65" s="43" t="s">
        <v>151</v>
      </c>
      <c r="N65" s="43" t="s">
        <v>141</v>
      </c>
      <c r="O65" s="51" t="s">
        <v>84</v>
      </c>
      <c r="P65" s="52" t="s">
        <v>84</v>
      </c>
      <c r="Q65" s="52" t="s">
        <v>84</v>
      </c>
      <c r="R65" s="51" t="s">
        <v>84</v>
      </c>
      <c r="S65" s="51" t="s">
        <v>84</v>
      </c>
      <c r="T65" s="51" t="s">
        <v>84</v>
      </c>
      <c r="U65" s="51" t="s">
        <v>84</v>
      </c>
      <c r="V65" s="51" t="s">
        <v>84</v>
      </c>
      <c r="W65" s="51" t="s">
        <v>84</v>
      </c>
      <c r="X65" s="51" t="s">
        <v>84</v>
      </c>
      <c r="Y65" s="51" t="s">
        <v>84</v>
      </c>
      <c r="Z65" s="51" t="s">
        <v>84</v>
      </c>
      <c r="AA65" s="51" t="s">
        <v>84</v>
      </c>
      <c r="AB65" s="51" t="s">
        <v>84</v>
      </c>
      <c r="AC65" s="51" t="s">
        <v>84</v>
      </c>
      <c r="AD65" s="51" t="s">
        <v>84</v>
      </c>
      <c r="AE65" s="51" t="s">
        <v>84</v>
      </c>
      <c r="AF65" s="51" t="s">
        <v>84</v>
      </c>
      <c r="AG65" s="51" t="s">
        <v>84</v>
      </c>
      <c r="AH65" s="51" t="s">
        <v>84</v>
      </c>
      <c r="AI65" s="51" t="s">
        <v>84</v>
      </c>
      <c r="AJ65" s="51" t="s">
        <v>84</v>
      </c>
      <c r="AK65" s="51" t="s">
        <v>84</v>
      </c>
      <c r="AL65" s="43" t="s">
        <v>141</v>
      </c>
      <c r="AM65" s="51"/>
      <c r="AN65" s="51"/>
      <c r="AO65" s="51"/>
      <c r="AP65" s="44">
        <v>570000</v>
      </c>
      <c r="AQ65" s="133" t="s">
        <v>63</v>
      </c>
      <c r="AR65" s="133"/>
      <c r="AS65" s="133"/>
      <c r="AT65" s="133"/>
      <c r="AU65" s="133" t="s">
        <v>63</v>
      </c>
      <c r="AV65" s="20"/>
      <c r="AW65" s="20"/>
      <c r="AX65" s="20"/>
      <c r="AZ65" s="137" t="str">
        <f t="shared" si="0"/>
        <v>0</v>
      </c>
    </row>
    <row r="66" spans="1:52" hidden="1" x14ac:dyDescent="0.2">
      <c r="A66" s="103">
        <v>43</v>
      </c>
      <c r="B66" s="55"/>
      <c r="C66" s="45" t="s">
        <v>219</v>
      </c>
      <c r="D66" s="46" t="s">
        <v>218</v>
      </c>
      <c r="E66" s="45" t="s">
        <v>219</v>
      </c>
      <c r="F66" s="51" t="s">
        <v>84</v>
      </c>
      <c r="G66" s="51" t="s">
        <v>84</v>
      </c>
      <c r="H66" s="51" t="s">
        <v>84</v>
      </c>
      <c r="I66" s="51" t="s">
        <v>84</v>
      </c>
      <c r="J66" s="51" t="s">
        <v>84</v>
      </c>
      <c r="K66" s="47" t="s">
        <v>150</v>
      </c>
      <c r="L66" s="52"/>
      <c r="M66" s="47" t="s">
        <v>151</v>
      </c>
      <c r="N66" s="43" t="s">
        <v>141</v>
      </c>
      <c r="O66" s="51" t="s">
        <v>84</v>
      </c>
      <c r="P66" s="52" t="s">
        <v>84</v>
      </c>
      <c r="Q66" s="52" t="s">
        <v>84</v>
      </c>
      <c r="R66" s="51" t="s">
        <v>84</v>
      </c>
      <c r="S66" s="51" t="s">
        <v>84</v>
      </c>
      <c r="T66" s="51" t="s">
        <v>84</v>
      </c>
      <c r="U66" s="51" t="s">
        <v>84</v>
      </c>
      <c r="V66" s="51" t="s">
        <v>84</v>
      </c>
      <c r="W66" s="51" t="s">
        <v>84</v>
      </c>
      <c r="X66" s="51" t="s">
        <v>84</v>
      </c>
      <c r="Y66" s="51" t="s">
        <v>84</v>
      </c>
      <c r="Z66" s="51" t="s">
        <v>84</v>
      </c>
      <c r="AA66" s="51" t="s">
        <v>84</v>
      </c>
      <c r="AB66" s="51" t="s">
        <v>84</v>
      </c>
      <c r="AC66" s="51" t="s">
        <v>84</v>
      </c>
      <c r="AD66" s="51" t="s">
        <v>84</v>
      </c>
      <c r="AE66" s="51" t="s">
        <v>84</v>
      </c>
      <c r="AF66" s="51" t="s">
        <v>84</v>
      </c>
      <c r="AG66" s="51" t="s">
        <v>84</v>
      </c>
      <c r="AH66" s="51" t="s">
        <v>84</v>
      </c>
      <c r="AI66" s="51" t="s">
        <v>84</v>
      </c>
      <c r="AJ66" s="51" t="s">
        <v>84</v>
      </c>
      <c r="AK66" s="51" t="s">
        <v>84</v>
      </c>
      <c r="AL66" s="43" t="s">
        <v>141</v>
      </c>
      <c r="AM66" s="51"/>
      <c r="AN66" s="51"/>
      <c r="AO66" s="51"/>
      <c r="AP66" s="48">
        <v>315000</v>
      </c>
      <c r="AQ66" s="133" t="s">
        <v>63</v>
      </c>
      <c r="AR66" s="133"/>
      <c r="AS66" s="133"/>
      <c r="AT66" s="133"/>
      <c r="AU66" s="133" t="s">
        <v>63</v>
      </c>
      <c r="AV66" s="20"/>
      <c r="AW66" s="20"/>
      <c r="AX66" s="20"/>
      <c r="AZ66" s="137" t="str">
        <f t="shared" si="0"/>
        <v>0</v>
      </c>
    </row>
    <row r="67" spans="1:52" hidden="1" x14ac:dyDescent="0.2">
      <c r="A67" s="103">
        <v>44</v>
      </c>
      <c r="B67" s="55"/>
      <c r="C67" s="45" t="s">
        <v>206</v>
      </c>
      <c r="D67" s="46" t="s">
        <v>205</v>
      </c>
      <c r="E67" s="45" t="s">
        <v>206</v>
      </c>
      <c r="F67" s="51" t="s">
        <v>84</v>
      </c>
      <c r="G67" s="51" t="s">
        <v>84</v>
      </c>
      <c r="H67" s="51" t="s">
        <v>84</v>
      </c>
      <c r="I67" s="51" t="s">
        <v>84</v>
      </c>
      <c r="J67" s="51" t="s">
        <v>84</v>
      </c>
      <c r="K67" s="47" t="s">
        <v>150</v>
      </c>
      <c r="L67" s="52"/>
      <c r="M67" s="47" t="s">
        <v>207</v>
      </c>
      <c r="N67" s="43" t="s">
        <v>141</v>
      </c>
      <c r="O67" s="51" t="s">
        <v>84</v>
      </c>
      <c r="P67" s="52" t="s">
        <v>84</v>
      </c>
      <c r="Q67" s="52" t="s">
        <v>84</v>
      </c>
      <c r="R67" s="51" t="s">
        <v>84</v>
      </c>
      <c r="S67" s="51" t="s">
        <v>84</v>
      </c>
      <c r="T67" s="51" t="s">
        <v>84</v>
      </c>
      <c r="U67" s="51" t="s">
        <v>84</v>
      </c>
      <c r="V67" s="51" t="s">
        <v>84</v>
      </c>
      <c r="W67" s="51" t="s">
        <v>84</v>
      </c>
      <c r="X67" s="51" t="s">
        <v>84</v>
      </c>
      <c r="Y67" s="51" t="s">
        <v>84</v>
      </c>
      <c r="Z67" s="51" t="s">
        <v>84</v>
      </c>
      <c r="AA67" s="51" t="s">
        <v>84</v>
      </c>
      <c r="AB67" s="51" t="s">
        <v>84</v>
      </c>
      <c r="AC67" s="51" t="s">
        <v>84</v>
      </c>
      <c r="AD67" s="51" t="s">
        <v>84</v>
      </c>
      <c r="AE67" s="51" t="s">
        <v>84</v>
      </c>
      <c r="AF67" s="51" t="s">
        <v>84</v>
      </c>
      <c r="AG67" s="51" t="s">
        <v>84</v>
      </c>
      <c r="AH67" s="51" t="s">
        <v>84</v>
      </c>
      <c r="AI67" s="51" t="s">
        <v>84</v>
      </c>
      <c r="AJ67" s="51" t="s">
        <v>84</v>
      </c>
      <c r="AK67" s="51" t="s">
        <v>84</v>
      </c>
      <c r="AL67" s="43" t="s">
        <v>141</v>
      </c>
      <c r="AM67" s="51"/>
      <c r="AN67" s="51"/>
      <c r="AO67" s="51"/>
      <c r="AP67" s="48">
        <v>10640000</v>
      </c>
      <c r="AQ67" s="133" t="s">
        <v>63</v>
      </c>
      <c r="AR67" s="133"/>
      <c r="AS67" s="133" t="s">
        <v>164</v>
      </c>
      <c r="AT67" s="133"/>
      <c r="AU67" s="133" t="s">
        <v>63</v>
      </c>
      <c r="AV67" s="20"/>
      <c r="AW67" s="20"/>
      <c r="AX67" s="20"/>
      <c r="AZ67" s="137" t="str">
        <f t="shared" si="0"/>
        <v>0</v>
      </c>
    </row>
    <row r="68" spans="1:52" x14ac:dyDescent="0.2">
      <c r="A68" s="103">
        <v>45</v>
      </c>
      <c r="B68" s="55"/>
      <c r="C68" s="45" t="s">
        <v>221</v>
      </c>
      <c r="D68" s="46" t="s">
        <v>220</v>
      </c>
      <c r="E68" s="45" t="s">
        <v>221</v>
      </c>
      <c r="F68" s="51" t="s">
        <v>84</v>
      </c>
      <c r="G68" s="51" t="s">
        <v>84</v>
      </c>
      <c r="H68" s="51" t="s">
        <v>84</v>
      </c>
      <c r="I68" s="51" t="s">
        <v>84</v>
      </c>
      <c r="J68" s="51" t="s">
        <v>84</v>
      </c>
      <c r="K68" s="47" t="s">
        <v>150</v>
      </c>
      <c r="L68" s="52"/>
      <c r="M68" s="47" t="s">
        <v>151</v>
      </c>
      <c r="N68" s="43" t="s">
        <v>141</v>
      </c>
      <c r="O68" s="51" t="s">
        <v>84</v>
      </c>
      <c r="P68" s="52" t="s">
        <v>84</v>
      </c>
      <c r="Q68" s="52" t="s">
        <v>84</v>
      </c>
      <c r="R68" s="51" t="s">
        <v>84</v>
      </c>
      <c r="S68" s="51" t="s">
        <v>84</v>
      </c>
      <c r="T68" s="51" t="s">
        <v>84</v>
      </c>
      <c r="U68" s="51" t="s">
        <v>84</v>
      </c>
      <c r="V68" s="51" t="s">
        <v>84</v>
      </c>
      <c r="W68" s="51" t="s">
        <v>84</v>
      </c>
      <c r="X68" s="51" t="s">
        <v>84</v>
      </c>
      <c r="Y68" s="51" t="s">
        <v>84</v>
      </c>
      <c r="Z68" s="51" t="s">
        <v>84</v>
      </c>
      <c r="AA68" s="51" t="s">
        <v>84</v>
      </c>
      <c r="AB68" s="51" t="s">
        <v>84</v>
      </c>
      <c r="AC68" s="51" t="s">
        <v>84</v>
      </c>
      <c r="AD68" s="51" t="s">
        <v>84</v>
      </c>
      <c r="AE68" s="51" t="s">
        <v>84</v>
      </c>
      <c r="AF68" s="51" t="s">
        <v>84</v>
      </c>
      <c r="AG68" s="51" t="s">
        <v>84</v>
      </c>
      <c r="AH68" s="51" t="s">
        <v>84</v>
      </c>
      <c r="AI68" s="51" t="s">
        <v>84</v>
      </c>
      <c r="AJ68" s="51" t="s">
        <v>84</v>
      </c>
      <c r="AK68" s="51" t="s">
        <v>84</v>
      </c>
      <c r="AL68" s="43" t="s">
        <v>141</v>
      </c>
      <c r="AM68" s="51"/>
      <c r="AN68" s="51"/>
      <c r="AO68" s="51"/>
      <c r="AP68" s="48">
        <v>150000</v>
      </c>
      <c r="AQ68" s="133" t="s">
        <v>63</v>
      </c>
      <c r="AR68" s="133"/>
      <c r="AS68" s="133" t="s">
        <v>127</v>
      </c>
      <c r="AT68" s="133"/>
      <c r="AU68" s="133" t="s">
        <v>63</v>
      </c>
      <c r="AV68" s="20"/>
      <c r="AW68" s="20"/>
      <c r="AX68" s="20"/>
      <c r="AY68" t="s">
        <v>430</v>
      </c>
      <c r="AZ68" s="137">
        <f t="shared" si="0"/>
        <v>150000</v>
      </c>
    </row>
    <row r="69" spans="1:52" hidden="1" x14ac:dyDescent="0.2">
      <c r="A69" s="103">
        <v>46</v>
      </c>
      <c r="B69" s="55"/>
      <c r="C69" s="41" t="s">
        <v>160</v>
      </c>
      <c r="D69" s="42" t="s">
        <v>159</v>
      </c>
      <c r="E69" s="41" t="s">
        <v>160</v>
      </c>
      <c r="F69" s="51" t="s">
        <v>84</v>
      </c>
      <c r="G69" s="51" t="s">
        <v>84</v>
      </c>
      <c r="H69" s="51" t="s">
        <v>84</v>
      </c>
      <c r="I69" s="51" t="s">
        <v>84</v>
      </c>
      <c r="J69" s="51" t="s">
        <v>84</v>
      </c>
      <c r="K69" s="43" t="s">
        <v>150</v>
      </c>
      <c r="L69" s="52"/>
      <c r="M69" s="43" t="s">
        <v>151</v>
      </c>
      <c r="N69" s="43" t="s">
        <v>141</v>
      </c>
      <c r="O69" s="51" t="s">
        <v>84</v>
      </c>
      <c r="P69" s="52" t="s">
        <v>84</v>
      </c>
      <c r="Q69" s="52" t="s">
        <v>84</v>
      </c>
      <c r="R69" s="51" t="s">
        <v>84</v>
      </c>
      <c r="S69" s="51" t="s">
        <v>84</v>
      </c>
      <c r="T69" s="51" t="s">
        <v>84</v>
      </c>
      <c r="U69" s="51" t="s">
        <v>84</v>
      </c>
      <c r="V69" s="51" t="s">
        <v>84</v>
      </c>
      <c r="W69" s="51" t="s">
        <v>84</v>
      </c>
      <c r="X69" s="51" t="s">
        <v>84</v>
      </c>
      <c r="Y69" s="51" t="s">
        <v>84</v>
      </c>
      <c r="Z69" s="51" t="s">
        <v>84</v>
      </c>
      <c r="AA69" s="51" t="s">
        <v>84</v>
      </c>
      <c r="AB69" s="51" t="s">
        <v>84</v>
      </c>
      <c r="AC69" s="51" t="s">
        <v>84</v>
      </c>
      <c r="AD69" s="51" t="s">
        <v>84</v>
      </c>
      <c r="AE69" s="51" t="s">
        <v>84</v>
      </c>
      <c r="AF69" s="51" t="s">
        <v>84</v>
      </c>
      <c r="AG69" s="51" t="s">
        <v>84</v>
      </c>
      <c r="AH69" s="51" t="s">
        <v>84</v>
      </c>
      <c r="AI69" s="51" t="s">
        <v>84</v>
      </c>
      <c r="AJ69" s="51" t="s">
        <v>84</v>
      </c>
      <c r="AK69" s="51" t="s">
        <v>84</v>
      </c>
      <c r="AL69" s="43" t="s">
        <v>141</v>
      </c>
      <c r="AM69" s="51"/>
      <c r="AN69" s="51"/>
      <c r="AO69" s="51"/>
      <c r="AP69" s="44">
        <v>1470000</v>
      </c>
      <c r="AQ69" s="133" t="s">
        <v>63</v>
      </c>
      <c r="AR69" s="133"/>
      <c r="AS69" s="133"/>
      <c r="AT69" s="133"/>
      <c r="AU69" s="133" t="s">
        <v>63</v>
      </c>
      <c r="AV69" s="20"/>
      <c r="AW69" s="20"/>
      <c r="AX69" s="20"/>
      <c r="AZ69" s="137" t="str">
        <f t="shared" si="0"/>
        <v>0</v>
      </c>
    </row>
    <row r="70" spans="1:52" hidden="1" x14ac:dyDescent="0.2">
      <c r="A70" s="103">
        <v>47</v>
      </c>
      <c r="B70" s="55"/>
      <c r="C70" s="41" t="s">
        <v>197</v>
      </c>
      <c r="D70" s="49" t="s">
        <v>196</v>
      </c>
      <c r="E70" s="41" t="s">
        <v>197</v>
      </c>
      <c r="F70" s="51" t="s">
        <v>84</v>
      </c>
      <c r="G70" s="51" t="s">
        <v>84</v>
      </c>
      <c r="H70" s="51" t="s">
        <v>84</v>
      </c>
      <c r="I70" s="51" t="s">
        <v>84</v>
      </c>
      <c r="J70" s="51" t="s">
        <v>84</v>
      </c>
      <c r="K70" s="43" t="s">
        <v>150</v>
      </c>
      <c r="L70" s="52"/>
      <c r="M70" s="43" t="s">
        <v>198</v>
      </c>
      <c r="N70" s="43" t="s">
        <v>141</v>
      </c>
      <c r="O70" s="51" t="s">
        <v>84</v>
      </c>
      <c r="P70" s="52" t="s">
        <v>84</v>
      </c>
      <c r="Q70" s="52" t="s">
        <v>84</v>
      </c>
      <c r="R70" s="51" t="s">
        <v>84</v>
      </c>
      <c r="S70" s="51" t="s">
        <v>84</v>
      </c>
      <c r="T70" s="51" t="s">
        <v>84</v>
      </c>
      <c r="U70" s="51" t="s">
        <v>84</v>
      </c>
      <c r="V70" s="51" t="s">
        <v>84</v>
      </c>
      <c r="W70" s="51" t="s">
        <v>84</v>
      </c>
      <c r="X70" s="51" t="s">
        <v>84</v>
      </c>
      <c r="Y70" s="51" t="s">
        <v>84</v>
      </c>
      <c r="Z70" s="51" t="s">
        <v>84</v>
      </c>
      <c r="AA70" s="51" t="s">
        <v>84</v>
      </c>
      <c r="AB70" s="51" t="s">
        <v>84</v>
      </c>
      <c r="AC70" s="51" t="s">
        <v>84</v>
      </c>
      <c r="AD70" s="51" t="s">
        <v>84</v>
      </c>
      <c r="AE70" s="51" t="s">
        <v>84</v>
      </c>
      <c r="AF70" s="51" t="s">
        <v>84</v>
      </c>
      <c r="AG70" s="51" t="s">
        <v>84</v>
      </c>
      <c r="AH70" s="51" t="s">
        <v>84</v>
      </c>
      <c r="AI70" s="51" t="s">
        <v>84</v>
      </c>
      <c r="AJ70" s="51" t="s">
        <v>84</v>
      </c>
      <c r="AK70" s="51" t="s">
        <v>84</v>
      </c>
      <c r="AL70" s="43" t="s">
        <v>141</v>
      </c>
      <c r="AM70" s="51"/>
      <c r="AN70" s="51"/>
      <c r="AO70" s="51"/>
      <c r="AP70" s="44">
        <v>1680000</v>
      </c>
      <c r="AQ70" s="133" t="s">
        <v>63</v>
      </c>
      <c r="AR70" s="133"/>
      <c r="AS70" s="133"/>
      <c r="AT70" s="133"/>
      <c r="AU70" s="133" t="s">
        <v>63</v>
      </c>
      <c r="AV70" s="20"/>
      <c r="AW70" s="20"/>
      <c r="AX70" s="20"/>
      <c r="AZ70" s="137" t="str">
        <f t="shared" si="0"/>
        <v>0</v>
      </c>
    </row>
    <row r="71" spans="1:52" hidden="1" x14ac:dyDescent="0.2">
      <c r="A71" s="103">
        <v>48</v>
      </c>
      <c r="B71" s="55"/>
      <c r="C71" s="41" t="s">
        <v>206</v>
      </c>
      <c r="D71" s="42" t="s">
        <v>222</v>
      </c>
      <c r="E71" s="41" t="s">
        <v>206</v>
      </c>
      <c r="F71" s="51" t="s">
        <v>84</v>
      </c>
      <c r="G71" s="51" t="s">
        <v>84</v>
      </c>
      <c r="H71" s="51" t="s">
        <v>84</v>
      </c>
      <c r="I71" s="51" t="s">
        <v>84</v>
      </c>
      <c r="J71" s="51" t="s">
        <v>84</v>
      </c>
      <c r="K71" s="43" t="s">
        <v>150</v>
      </c>
      <c r="L71" s="52"/>
      <c r="M71" s="43" t="s">
        <v>223</v>
      </c>
      <c r="N71" s="43" t="s">
        <v>141</v>
      </c>
      <c r="O71" s="51" t="s">
        <v>84</v>
      </c>
      <c r="P71" s="52" t="s">
        <v>84</v>
      </c>
      <c r="Q71" s="52" t="s">
        <v>84</v>
      </c>
      <c r="R71" s="51" t="s">
        <v>84</v>
      </c>
      <c r="S71" s="51" t="s">
        <v>84</v>
      </c>
      <c r="T71" s="51" t="s">
        <v>84</v>
      </c>
      <c r="U71" s="51" t="s">
        <v>84</v>
      </c>
      <c r="V71" s="51" t="s">
        <v>84</v>
      </c>
      <c r="W71" s="51" t="s">
        <v>84</v>
      </c>
      <c r="X71" s="51" t="s">
        <v>84</v>
      </c>
      <c r="Y71" s="51" t="s">
        <v>84</v>
      </c>
      <c r="Z71" s="51" t="s">
        <v>84</v>
      </c>
      <c r="AA71" s="51" t="s">
        <v>84</v>
      </c>
      <c r="AB71" s="51" t="s">
        <v>84</v>
      </c>
      <c r="AC71" s="51" t="s">
        <v>84</v>
      </c>
      <c r="AD71" s="51" t="s">
        <v>84</v>
      </c>
      <c r="AE71" s="51" t="s">
        <v>84</v>
      </c>
      <c r="AF71" s="51" t="s">
        <v>84</v>
      </c>
      <c r="AG71" s="51" t="s">
        <v>84</v>
      </c>
      <c r="AH71" s="51" t="s">
        <v>84</v>
      </c>
      <c r="AI71" s="51" t="s">
        <v>84</v>
      </c>
      <c r="AJ71" s="51" t="s">
        <v>84</v>
      </c>
      <c r="AK71" s="51" t="s">
        <v>84</v>
      </c>
      <c r="AL71" s="43" t="s">
        <v>141</v>
      </c>
      <c r="AM71" s="51"/>
      <c r="AN71" s="51"/>
      <c r="AO71" s="51"/>
      <c r="AP71" s="44">
        <v>1200000</v>
      </c>
      <c r="AQ71" s="133" t="s">
        <v>63</v>
      </c>
      <c r="AR71" s="133"/>
      <c r="AS71" s="133"/>
      <c r="AT71" s="133"/>
      <c r="AU71" s="133" t="s">
        <v>63</v>
      </c>
      <c r="AV71" s="20"/>
      <c r="AW71" s="20"/>
      <c r="AX71" s="20"/>
      <c r="AZ71" s="137" t="str">
        <f t="shared" si="0"/>
        <v>0</v>
      </c>
    </row>
    <row r="72" spans="1:52" hidden="1" x14ac:dyDescent="0.2">
      <c r="A72" s="103">
        <v>49</v>
      </c>
      <c r="B72" s="55"/>
      <c r="C72" s="45" t="s">
        <v>197</v>
      </c>
      <c r="D72" s="46" t="s">
        <v>202</v>
      </c>
      <c r="E72" s="45" t="s">
        <v>197</v>
      </c>
      <c r="F72" s="51" t="s">
        <v>84</v>
      </c>
      <c r="G72" s="51" t="s">
        <v>84</v>
      </c>
      <c r="H72" s="51" t="s">
        <v>84</v>
      </c>
      <c r="I72" s="51" t="s">
        <v>84</v>
      </c>
      <c r="J72" s="51" t="s">
        <v>84</v>
      </c>
      <c r="K72" s="47" t="s">
        <v>200</v>
      </c>
      <c r="L72" s="52"/>
      <c r="M72" s="47" t="s">
        <v>198</v>
      </c>
      <c r="N72" s="43" t="s">
        <v>141</v>
      </c>
      <c r="O72" s="51" t="s">
        <v>84</v>
      </c>
      <c r="P72" s="52" t="s">
        <v>84</v>
      </c>
      <c r="Q72" s="52" t="s">
        <v>84</v>
      </c>
      <c r="R72" s="51" t="s">
        <v>84</v>
      </c>
      <c r="S72" s="51" t="s">
        <v>84</v>
      </c>
      <c r="T72" s="51" t="s">
        <v>84</v>
      </c>
      <c r="U72" s="51" t="s">
        <v>84</v>
      </c>
      <c r="V72" s="51" t="s">
        <v>84</v>
      </c>
      <c r="W72" s="51" t="s">
        <v>84</v>
      </c>
      <c r="X72" s="51" t="s">
        <v>84</v>
      </c>
      <c r="Y72" s="51" t="s">
        <v>84</v>
      </c>
      <c r="Z72" s="51" t="s">
        <v>84</v>
      </c>
      <c r="AA72" s="51" t="s">
        <v>84</v>
      </c>
      <c r="AB72" s="51" t="s">
        <v>84</v>
      </c>
      <c r="AC72" s="51" t="s">
        <v>84</v>
      </c>
      <c r="AD72" s="51" t="s">
        <v>84</v>
      </c>
      <c r="AE72" s="51" t="s">
        <v>84</v>
      </c>
      <c r="AF72" s="51" t="s">
        <v>84</v>
      </c>
      <c r="AG72" s="51" t="s">
        <v>84</v>
      </c>
      <c r="AH72" s="51" t="s">
        <v>84</v>
      </c>
      <c r="AI72" s="51" t="s">
        <v>84</v>
      </c>
      <c r="AJ72" s="51" t="s">
        <v>84</v>
      </c>
      <c r="AK72" s="51" t="s">
        <v>84</v>
      </c>
      <c r="AL72" s="43" t="s">
        <v>141</v>
      </c>
      <c r="AM72" s="51"/>
      <c r="AN72" s="51"/>
      <c r="AO72" s="51"/>
      <c r="AP72" s="48">
        <v>367500</v>
      </c>
      <c r="AQ72" s="133" t="s">
        <v>63</v>
      </c>
      <c r="AR72" s="133"/>
      <c r="AS72" s="133"/>
      <c r="AT72" s="133"/>
      <c r="AU72" s="133" t="s">
        <v>63</v>
      </c>
      <c r="AV72" s="20"/>
      <c r="AW72" s="20"/>
      <c r="AX72" s="20"/>
      <c r="AZ72" s="137" t="str">
        <f t="shared" si="0"/>
        <v>0</v>
      </c>
    </row>
    <row r="73" spans="1:52" hidden="1" x14ac:dyDescent="0.2">
      <c r="A73" s="103">
        <v>50</v>
      </c>
      <c r="B73" s="55"/>
      <c r="C73" s="41" t="s">
        <v>182</v>
      </c>
      <c r="D73" s="42" t="s">
        <v>161</v>
      </c>
      <c r="E73" s="41" t="s">
        <v>182</v>
      </c>
      <c r="F73" s="51" t="s">
        <v>84</v>
      </c>
      <c r="G73" s="51" t="s">
        <v>84</v>
      </c>
      <c r="H73" s="51" t="s">
        <v>84</v>
      </c>
      <c r="I73" s="51" t="s">
        <v>84</v>
      </c>
      <c r="J73" s="51" t="s">
        <v>84</v>
      </c>
      <c r="K73" s="43" t="s">
        <v>183</v>
      </c>
      <c r="L73" s="52"/>
      <c r="M73" s="43" t="s">
        <v>158</v>
      </c>
      <c r="N73" s="43" t="s">
        <v>141</v>
      </c>
      <c r="O73" s="51" t="s">
        <v>84</v>
      </c>
      <c r="P73" s="52" t="s">
        <v>84</v>
      </c>
      <c r="Q73" s="52" t="s">
        <v>84</v>
      </c>
      <c r="R73" s="51" t="s">
        <v>84</v>
      </c>
      <c r="S73" s="51" t="s">
        <v>84</v>
      </c>
      <c r="T73" s="51" t="s">
        <v>84</v>
      </c>
      <c r="U73" s="51" t="s">
        <v>84</v>
      </c>
      <c r="V73" s="51" t="s">
        <v>84</v>
      </c>
      <c r="W73" s="51" t="s">
        <v>84</v>
      </c>
      <c r="X73" s="51" t="s">
        <v>84</v>
      </c>
      <c r="Y73" s="51" t="s">
        <v>84</v>
      </c>
      <c r="Z73" s="51" t="s">
        <v>84</v>
      </c>
      <c r="AA73" s="51" t="s">
        <v>84</v>
      </c>
      <c r="AB73" s="51" t="s">
        <v>84</v>
      </c>
      <c r="AC73" s="51" t="s">
        <v>84</v>
      </c>
      <c r="AD73" s="51" t="s">
        <v>84</v>
      </c>
      <c r="AE73" s="51" t="s">
        <v>84</v>
      </c>
      <c r="AF73" s="51" t="s">
        <v>84</v>
      </c>
      <c r="AG73" s="51" t="s">
        <v>84</v>
      </c>
      <c r="AH73" s="51" t="s">
        <v>84</v>
      </c>
      <c r="AI73" s="51" t="s">
        <v>84</v>
      </c>
      <c r="AJ73" s="51" t="s">
        <v>84</v>
      </c>
      <c r="AK73" s="51" t="s">
        <v>84</v>
      </c>
      <c r="AL73" s="43" t="s">
        <v>141</v>
      </c>
      <c r="AM73" s="51"/>
      <c r="AN73" s="51"/>
      <c r="AO73" s="51"/>
      <c r="AP73" s="44">
        <v>2200000</v>
      </c>
      <c r="AQ73" s="133" t="s">
        <v>63</v>
      </c>
      <c r="AR73" s="133"/>
      <c r="AS73" s="133"/>
      <c r="AT73" s="133"/>
      <c r="AU73" s="133" t="s">
        <v>63</v>
      </c>
      <c r="AV73" s="20"/>
      <c r="AW73" s="20"/>
      <c r="AX73" s="20"/>
      <c r="AZ73" s="137" t="str">
        <f t="shared" si="0"/>
        <v>0</v>
      </c>
    </row>
    <row r="74" spans="1:52" hidden="1" x14ac:dyDescent="0.2">
      <c r="A74" s="103">
        <v>51</v>
      </c>
      <c r="B74" s="33"/>
      <c r="C74" s="64" t="s">
        <v>206</v>
      </c>
      <c r="D74" s="65" t="s">
        <v>224</v>
      </c>
      <c r="E74" s="64" t="s">
        <v>206</v>
      </c>
      <c r="F74" s="36" t="s">
        <v>84</v>
      </c>
      <c r="G74" s="36" t="s">
        <v>84</v>
      </c>
      <c r="H74" s="36" t="s">
        <v>84</v>
      </c>
      <c r="I74" s="36" t="s">
        <v>84</v>
      </c>
      <c r="J74" s="36" t="s">
        <v>84</v>
      </c>
      <c r="K74" s="66" t="s">
        <v>150</v>
      </c>
      <c r="L74" s="38"/>
      <c r="M74" s="66" t="s">
        <v>207</v>
      </c>
      <c r="N74" s="66" t="s">
        <v>141</v>
      </c>
      <c r="O74" s="36" t="s">
        <v>84</v>
      </c>
      <c r="P74" s="38" t="s">
        <v>84</v>
      </c>
      <c r="Q74" s="38" t="s">
        <v>84</v>
      </c>
      <c r="R74" s="36" t="s">
        <v>84</v>
      </c>
      <c r="S74" s="36" t="s">
        <v>84</v>
      </c>
      <c r="T74" s="36" t="s">
        <v>84</v>
      </c>
      <c r="U74" s="36" t="s">
        <v>84</v>
      </c>
      <c r="V74" s="36" t="s">
        <v>84</v>
      </c>
      <c r="W74" s="36" t="s">
        <v>84</v>
      </c>
      <c r="X74" s="36" t="s">
        <v>84</v>
      </c>
      <c r="Y74" s="36" t="s">
        <v>84</v>
      </c>
      <c r="Z74" s="36" t="s">
        <v>84</v>
      </c>
      <c r="AA74" s="36" t="s">
        <v>84</v>
      </c>
      <c r="AB74" s="36" t="s">
        <v>84</v>
      </c>
      <c r="AC74" s="36" t="s">
        <v>84</v>
      </c>
      <c r="AD74" s="36" t="s">
        <v>84</v>
      </c>
      <c r="AE74" s="36" t="s">
        <v>84</v>
      </c>
      <c r="AF74" s="36" t="s">
        <v>84</v>
      </c>
      <c r="AG74" s="36" t="s">
        <v>84</v>
      </c>
      <c r="AH74" s="36" t="s">
        <v>84</v>
      </c>
      <c r="AI74" s="36" t="s">
        <v>84</v>
      </c>
      <c r="AJ74" s="36" t="s">
        <v>84</v>
      </c>
      <c r="AK74" s="36" t="s">
        <v>84</v>
      </c>
      <c r="AL74" s="66" t="s">
        <v>141</v>
      </c>
      <c r="AM74" s="36"/>
      <c r="AN74" s="36"/>
      <c r="AO74" s="36"/>
      <c r="AP74" s="67">
        <v>2660000</v>
      </c>
      <c r="AQ74" s="40" t="s">
        <v>63</v>
      </c>
      <c r="AR74" s="40"/>
      <c r="AS74" s="40" t="s">
        <v>225</v>
      </c>
      <c r="AT74" s="40"/>
      <c r="AU74" s="40" t="s">
        <v>63</v>
      </c>
      <c r="AV74" s="20"/>
      <c r="AW74" s="20"/>
      <c r="AX74" s="20"/>
      <c r="AZ74" s="137" t="str">
        <f t="shared" si="0"/>
        <v>0</v>
      </c>
    </row>
    <row r="75" spans="1:52" x14ac:dyDescent="0.2">
      <c r="A75" s="103">
        <v>52</v>
      </c>
      <c r="B75" s="30"/>
      <c r="C75" s="68" t="s">
        <v>197</v>
      </c>
      <c r="D75" s="69" t="s">
        <v>202</v>
      </c>
      <c r="E75" s="68" t="s">
        <v>197</v>
      </c>
      <c r="F75" s="31" t="s">
        <v>84</v>
      </c>
      <c r="G75" s="31" t="s">
        <v>84</v>
      </c>
      <c r="H75" s="31" t="s">
        <v>84</v>
      </c>
      <c r="I75" s="31" t="s">
        <v>84</v>
      </c>
      <c r="J75" s="31" t="s">
        <v>84</v>
      </c>
      <c r="K75" s="61" t="s">
        <v>226</v>
      </c>
      <c r="L75" s="32"/>
      <c r="M75" s="61" t="s">
        <v>198</v>
      </c>
      <c r="N75" s="60" t="s">
        <v>141</v>
      </c>
      <c r="O75" s="31" t="s">
        <v>84</v>
      </c>
      <c r="P75" s="32" t="s">
        <v>84</v>
      </c>
      <c r="Q75" s="32" t="s">
        <v>84</v>
      </c>
      <c r="R75" s="31" t="s">
        <v>84</v>
      </c>
      <c r="S75" s="31" t="s">
        <v>84</v>
      </c>
      <c r="T75" s="31" t="s">
        <v>84</v>
      </c>
      <c r="U75" s="31" t="s">
        <v>84</v>
      </c>
      <c r="V75" s="31" t="s">
        <v>84</v>
      </c>
      <c r="W75" s="31" t="s">
        <v>84</v>
      </c>
      <c r="X75" s="31" t="s">
        <v>84</v>
      </c>
      <c r="Y75" s="31" t="s">
        <v>84</v>
      </c>
      <c r="Z75" s="31" t="s">
        <v>84</v>
      </c>
      <c r="AA75" s="31" t="s">
        <v>84</v>
      </c>
      <c r="AB75" s="31" t="s">
        <v>84</v>
      </c>
      <c r="AC75" s="31" t="s">
        <v>84</v>
      </c>
      <c r="AD75" s="31" t="s">
        <v>84</v>
      </c>
      <c r="AE75" s="31" t="s">
        <v>84</v>
      </c>
      <c r="AF75" s="31" t="s">
        <v>84</v>
      </c>
      <c r="AG75" s="31" t="s">
        <v>84</v>
      </c>
      <c r="AH75" s="31" t="s">
        <v>84</v>
      </c>
      <c r="AI75" s="31" t="s">
        <v>84</v>
      </c>
      <c r="AJ75" s="31" t="s">
        <v>84</v>
      </c>
      <c r="AK75" s="31" t="s">
        <v>84</v>
      </c>
      <c r="AL75" s="60" t="s">
        <v>141</v>
      </c>
      <c r="AM75" s="31"/>
      <c r="AN75" s="31"/>
      <c r="AO75" s="31"/>
      <c r="AP75" s="70">
        <v>105000</v>
      </c>
      <c r="AQ75" s="63" t="s">
        <v>63</v>
      </c>
      <c r="AR75" s="63"/>
      <c r="AS75" s="63"/>
      <c r="AT75" s="63"/>
      <c r="AU75" s="63" t="s">
        <v>63</v>
      </c>
      <c r="AV75" s="20"/>
      <c r="AW75" s="20"/>
      <c r="AX75" s="20"/>
      <c r="AY75" t="s">
        <v>430</v>
      </c>
      <c r="AZ75" s="137">
        <f t="shared" si="0"/>
        <v>105000</v>
      </c>
    </row>
    <row r="76" spans="1:52" hidden="1" x14ac:dyDescent="0.2">
      <c r="A76" s="103">
        <v>53</v>
      </c>
      <c r="B76" s="55"/>
      <c r="C76" s="41" t="s">
        <v>185</v>
      </c>
      <c r="D76" s="42" t="s">
        <v>184</v>
      </c>
      <c r="E76" s="41" t="s">
        <v>185</v>
      </c>
      <c r="F76" s="51" t="s">
        <v>84</v>
      </c>
      <c r="G76" s="51" t="s">
        <v>84</v>
      </c>
      <c r="H76" s="51" t="s">
        <v>84</v>
      </c>
      <c r="I76" s="51" t="s">
        <v>84</v>
      </c>
      <c r="J76" s="51" t="s">
        <v>84</v>
      </c>
      <c r="K76" s="43" t="s">
        <v>211</v>
      </c>
      <c r="L76" s="52"/>
      <c r="M76" s="43" t="s">
        <v>171</v>
      </c>
      <c r="N76" s="43" t="s">
        <v>141</v>
      </c>
      <c r="O76" s="51" t="s">
        <v>84</v>
      </c>
      <c r="P76" s="52" t="s">
        <v>84</v>
      </c>
      <c r="Q76" s="52" t="s">
        <v>84</v>
      </c>
      <c r="R76" s="51" t="s">
        <v>84</v>
      </c>
      <c r="S76" s="51" t="s">
        <v>84</v>
      </c>
      <c r="T76" s="51" t="s">
        <v>84</v>
      </c>
      <c r="U76" s="51" t="s">
        <v>84</v>
      </c>
      <c r="V76" s="51" t="s">
        <v>84</v>
      </c>
      <c r="W76" s="51" t="s">
        <v>84</v>
      </c>
      <c r="X76" s="51" t="s">
        <v>84</v>
      </c>
      <c r="Y76" s="51" t="s">
        <v>84</v>
      </c>
      <c r="Z76" s="51" t="s">
        <v>84</v>
      </c>
      <c r="AA76" s="51" t="s">
        <v>84</v>
      </c>
      <c r="AB76" s="51" t="s">
        <v>84</v>
      </c>
      <c r="AC76" s="51" t="s">
        <v>84</v>
      </c>
      <c r="AD76" s="51" t="s">
        <v>84</v>
      </c>
      <c r="AE76" s="51" t="s">
        <v>84</v>
      </c>
      <c r="AF76" s="51" t="s">
        <v>84</v>
      </c>
      <c r="AG76" s="51" t="s">
        <v>84</v>
      </c>
      <c r="AH76" s="51" t="s">
        <v>84</v>
      </c>
      <c r="AI76" s="51" t="s">
        <v>84</v>
      </c>
      <c r="AJ76" s="51" t="s">
        <v>84</v>
      </c>
      <c r="AK76" s="51" t="s">
        <v>84</v>
      </c>
      <c r="AL76" s="43" t="s">
        <v>141</v>
      </c>
      <c r="AM76" s="51"/>
      <c r="AN76" s="51"/>
      <c r="AO76" s="51"/>
      <c r="AP76" s="44">
        <v>650000</v>
      </c>
      <c r="AQ76" s="133" t="s">
        <v>63</v>
      </c>
      <c r="AR76" s="133"/>
      <c r="AS76" s="133" t="s">
        <v>201</v>
      </c>
      <c r="AT76" s="133"/>
      <c r="AU76" s="133" t="s">
        <v>63</v>
      </c>
      <c r="AV76" s="20"/>
      <c r="AW76" s="20"/>
      <c r="AX76" s="20"/>
      <c r="AZ76" s="137" t="str">
        <f t="shared" ref="AZ76:AZ139" si="1">IF(AP76&lt;300000,AP76,"0")</f>
        <v>0</v>
      </c>
    </row>
    <row r="77" spans="1:52" hidden="1" x14ac:dyDescent="0.2">
      <c r="A77" s="103">
        <v>54</v>
      </c>
      <c r="B77" s="55"/>
      <c r="C77" s="41" t="s">
        <v>149</v>
      </c>
      <c r="D77" s="42" t="s">
        <v>148</v>
      </c>
      <c r="E77" s="41" t="s">
        <v>149</v>
      </c>
      <c r="F77" s="51" t="s">
        <v>84</v>
      </c>
      <c r="G77" s="51" t="s">
        <v>84</v>
      </c>
      <c r="H77" s="51" t="s">
        <v>84</v>
      </c>
      <c r="I77" s="51" t="s">
        <v>84</v>
      </c>
      <c r="J77" s="51" t="s">
        <v>84</v>
      </c>
      <c r="K77" s="43" t="s">
        <v>227</v>
      </c>
      <c r="L77" s="52"/>
      <c r="M77" s="43" t="s">
        <v>175</v>
      </c>
      <c r="N77" s="43" t="s">
        <v>141</v>
      </c>
      <c r="O77" s="51" t="s">
        <v>84</v>
      </c>
      <c r="P77" s="52" t="s">
        <v>84</v>
      </c>
      <c r="Q77" s="52" t="s">
        <v>84</v>
      </c>
      <c r="R77" s="51" t="s">
        <v>84</v>
      </c>
      <c r="S77" s="51" t="s">
        <v>84</v>
      </c>
      <c r="T77" s="51" t="s">
        <v>84</v>
      </c>
      <c r="U77" s="51" t="s">
        <v>84</v>
      </c>
      <c r="V77" s="51" t="s">
        <v>84</v>
      </c>
      <c r="W77" s="51" t="s">
        <v>84</v>
      </c>
      <c r="X77" s="51" t="s">
        <v>84</v>
      </c>
      <c r="Y77" s="51" t="s">
        <v>84</v>
      </c>
      <c r="Z77" s="51" t="s">
        <v>84</v>
      </c>
      <c r="AA77" s="51" t="s">
        <v>84</v>
      </c>
      <c r="AB77" s="51" t="s">
        <v>84</v>
      </c>
      <c r="AC77" s="51" t="s">
        <v>84</v>
      </c>
      <c r="AD77" s="51" t="s">
        <v>84</v>
      </c>
      <c r="AE77" s="51" t="s">
        <v>84</v>
      </c>
      <c r="AF77" s="51" t="s">
        <v>84</v>
      </c>
      <c r="AG77" s="51" t="s">
        <v>84</v>
      </c>
      <c r="AH77" s="51" t="s">
        <v>84</v>
      </c>
      <c r="AI77" s="51" t="s">
        <v>84</v>
      </c>
      <c r="AJ77" s="51" t="s">
        <v>84</v>
      </c>
      <c r="AK77" s="51" t="s">
        <v>84</v>
      </c>
      <c r="AL77" s="43" t="s">
        <v>141</v>
      </c>
      <c r="AM77" s="51"/>
      <c r="AN77" s="51"/>
      <c r="AO77" s="51"/>
      <c r="AP77" s="44">
        <v>1890000</v>
      </c>
      <c r="AQ77" s="133" t="s">
        <v>63</v>
      </c>
      <c r="AR77" s="133"/>
      <c r="AS77" s="133"/>
      <c r="AT77" s="133"/>
      <c r="AU77" s="133" t="s">
        <v>63</v>
      </c>
      <c r="AV77" s="20"/>
      <c r="AW77" s="20"/>
      <c r="AX77" s="20"/>
      <c r="AZ77" s="137" t="str">
        <f t="shared" si="1"/>
        <v>0</v>
      </c>
    </row>
    <row r="78" spans="1:52" hidden="1" x14ac:dyDescent="0.2">
      <c r="A78" s="103">
        <v>55</v>
      </c>
      <c r="B78" s="55"/>
      <c r="C78" s="41" t="s">
        <v>197</v>
      </c>
      <c r="D78" s="42" t="s">
        <v>196</v>
      </c>
      <c r="E78" s="41" t="s">
        <v>197</v>
      </c>
      <c r="F78" s="51" t="s">
        <v>84</v>
      </c>
      <c r="G78" s="51" t="s">
        <v>84</v>
      </c>
      <c r="H78" s="51" t="s">
        <v>84</v>
      </c>
      <c r="I78" s="51" t="s">
        <v>84</v>
      </c>
      <c r="J78" s="51" t="s">
        <v>84</v>
      </c>
      <c r="K78" s="43" t="s">
        <v>150</v>
      </c>
      <c r="L78" s="52"/>
      <c r="M78" s="43" t="s">
        <v>198</v>
      </c>
      <c r="N78" s="43" t="s">
        <v>141</v>
      </c>
      <c r="O78" s="51" t="s">
        <v>84</v>
      </c>
      <c r="P78" s="52" t="s">
        <v>84</v>
      </c>
      <c r="Q78" s="52" t="s">
        <v>84</v>
      </c>
      <c r="R78" s="51" t="s">
        <v>84</v>
      </c>
      <c r="S78" s="51" t="s">
        <v>84</v>
      </c>
      <c r="T78" s="51" t="s">
        <v>84</v>
      </c>
      <c r="U78" s="51" t="s">
        <v>84</v>
      </c>
      <c r="V78" s="51" t="s">
        <v>84</v>
      </c>
      <c r="W78" s="51" t="s">
        <v>84</v>
      </c>
      <c r="X78" s="51" t="s">
        <v>84</v>
      </c>
      <c r="Y78" s="51" t="s">
        <v>84</v>
      </c>
      <c r="Z78" s="51" t="s">
        <v>84</v>
      </c>
      <c r="AA78" s="51" t="s">
        <v>84</v>
      </c>
      <c r="AB78" s="51" t="s">
        <v>84</v>
      </c>
      <c r="AC78" s="51" t="s">
        <v>84</v>
      </c>
      <c r="AD78" s="51" t="s">
        <v>84</v>
      </c>
      <c r="AE78" s="51" t="s">
        <v>84</v>
      </c>
      <c r="AF78" s="51" t="s">
        <v>84</v>
      </c>
      <c r="AG78" s="51" t="s">
        <v>84</v>
      </c>
      <c r="AH78" s="51" t="s">
        <v>84</v>
      </c>
      <c r="AI78" s="51" t="s">
        <v>84</v>
      </c>
      <c r="AJ78" s="51" t="s">
        <v>84</v>
      </c>
      <c r="AK78" s="51" t="s">
        <v>84</v>
      </c>
      <c r="AL78" s="43" t="s">
        <v>141</v>
      </c>
      <c r="AM78" s="51"/>
      <c r="AN78" s="51"/>
      <c r="AO78" s="51"/>
      <c r="AP78" s="44">
        <v>3420000</v>
      </c>
      <c r="AQ78" s="133" t="s">
        <v>63</v>
      </c>
      <c r="AR78" s="133"/>
      <c r="AS78" s="133" t="s">
        <v>112</v>
      </c>
      <c r="AT78" s="133"/>
      <c r="AU78" s="133" t="s">
        <v>63</v>
      </c>
      <c r="AV78" s="20"/>
      <c r="AW78" s="20"/>
      <c r="AX78" s="20"/>
      <c r="AZ78" s="137" t="str">
        <f t="shared" si="1"/>
        <v>0</v>
      </c>
    </row>
    <row r="79" spans="1:52" hidden="1" x14ac:dyDescent="0.2">
      <c r="A79" s="103">
        <v>56</v>
      </c>
      <c r="B79" s="55"/>
      <c r="C79" s="45" t="s">
        <v>162</v>
      </c>
      <c r="D79" s="46" t="s">
        <v>161</v>
      </c>
      <c r="E79" s="45" t="s">
        <v>162</v>
      </c>
      <c r="F79" s="51" t="s">
        <v>84</v>
      </c>
      <c r="G79" s="51" t="s">
        <v>84</v>
      </c>
      <c r="H79" s="51" t="s">
        <v>84</v>
      </c>
      <c r="I79" s="51" t="s">
        <v>84</v>
      </c>
      <c r="J79" s="51" t="s">
        <v>84</v>
      </c>
      <c r="K79" s="47" t="s">
        <v>228</v>
      </c>
      <c r="L79" s="52"/>
      <c r="M79" s="47" t="s">
        <v>158</v>
      </c>
      <c r="N79" s="43" t="s">
        <v>141</v>
      </c>
      <c r="O79" s="51" t="s">
        <v>84</v>
      </c>
      <c r="P79" s="52" t="s">
        <v>84</v>
      </c>
      <c r="Q79" s="52" t="s">
        <v>84</v>
      </c>
      <c r="R79" s="51" t="s">
        <v>84</v>
      </c>
      <c r="S79" s="51" t="s">
        <v>84</v>
      </c>
      <c r="T79" s="51" t="s">
        <v>84</v>
      </c>
      <c r="U79" s="51" t="s">
        <v>84</v>
      </c>
      <c r="V79" s="51" t="s">
        <v>84</v>
      </c>
      <c r="W79" s="51" t="s">
        <v>84</v>
      </c>
      <c r="X79" s="51" t="s">
        <v>84</v>
      </c>
      <c r="Y79" s="51" t="s">
        <v>84</v>
      </c>
      <c r="Z79" s="51" t="s">
        <v>84</v>
      </c>
      <c r="AA79" s="51" t="s">
        <v>84</v>
      </c>
      <c r="AB79" s="51" t="s">
        <v>84</v>
      </c>
      <c r="AC79" s="51" t="s">
        <v>84</v>
      </c>
      <c r="AD79" s="51" t="s">
        <v>84</v>
      </c>
      <c r="AE79" s="51" t="s">
        <v>84</v>
      </c>
      <c r="AF79" s="51" t="s">
        <v>84</v>
      </c>
      <c r="AG79" s="51" t="s">
        <v>84</v>
      </c>
      <c r="AH79" s="51" t="s">
        <v>84</v>
      </c>
      <c r="AI79" s="51" t="s">
        <v>84</v>
      </c>
      <c r="AJ79" s="51" t="s">
        <v>84</v>
      </c>
      <c r="AK79" s="51" t="s">
        <v>84</v>
      </c>
      <c r="AL79" s="43" t="s">
        <v>141</v>
      </c>
      <c r="AM79" s="51"/>
      <c r="AN79" s="51"/>
      <c r="AO79" s="51"/>
      <c r="AP79" s="48">
        <v>4550000</v>
      </c>
      <c r="AQ79" s="133" t="s">
        <v>63</v>
      </c>
      <c r="AR79" s="133"/>
      <c r="AS79" s="133"/>
      <c r="AT79" s="133"/>
      <c r="AU79" s="133" t="s">
        <v>63</v>
      </c>
      <c r="AV79" s="20"/>
      <c r="AW79" s="20"/>
      <c r="AX79" s="20"/>
      <c r="AZ79" s="137" t="str">
        <f t="shared" si="1"/>
        <v>0</v>
      </c>
    </row>
    <row r="80" spans="1:52" hidden="1" x14ac:dyDescent="0.2">
      <c r="A80" s="103">
        <v>57</v>
      </c>
      <c r="B80" s="55"/>
      <c r="C80" s="45" t="s">
        <v>230</v>
      </c>
      <c r="D80" s="46" t="s">
        <v>229</v>
      </c>
      <c r="E80" s="45" t="s">
        <v>230</v>
      </c>
      <c r="F80" s="51" t="s">
        <v>84</v>
      </c>
      <c r="G80" s="51" t="s">
        <v>84</v>
      </c>
      <c r="H80" s="51" t="s">
        <v>84</v>
      </c>
      <c r="I80" s="51" t="s">
        <v>84</v>
      </c>
      <c r="J80" s="51" t="s">
        <v>84</v>
      </c>
      <c r="K80" s="47" t="s">
        <v>150</v>
      </c>
      <c r="L80" s="52"/>
      <c r="M80" s="47" t="s">
        <v>175</v>
      </c>
      <c r="N80" s="43" t="s">
        <v>141</v>
      </c>
      <c r="O80" s="51" t="s">
        <v>84</v>
      </c>
      <c r="P80" s="52" t="s">
        <v>84</v>
      </c>
      <c r="Q80" s="52" t="s">
        <v>84</v>
      </c>
      <c r="R80" s="51" t="s">
        <v>84</v>
      </c>
      <c r="S80" s="51" t="s">
        <v>84</v>
      </c>
      <c r="T80" s="51" t="s">
        <v>84</v>
      </c>
      <c r="U80" s="51" t="s">
        <v>84</v>
      </c>
      <c r="V80" s="51" t="s">
        <v>84</v>
      </c>
      <c r="W80" s="51" t="s">
        <v>84</v>
      </c>
      <c r="X80" s="51" t="s">
        <v>84</v>
      </c>
      <c r="Y80" s="51" t="s">
        <v>84</v>
      </c>
      <c r="Z80" s="51" t="s">
        <v>84</v>
      </c>
      <c r="AA80" s="51" t="s">
        <v>84</v>
      </c>
      <c r="AB80" s="51" t="s">
        <v>84</v>
      </c>
      <c r="AC80" s="51" t="s">
        <v>84</v>
      </c>
      <c r="AD80" s="51" t="s">
        <v>84</v>
      </c>
      <c r="AE80" s="51" t="s">
        <v>84</v>
      </c>
      <c r="AF80" s="51" t="s">
        <v>84</v>
      </c>
      <c r="AG80" s="51" t="s">
        <v>84</v>
      </c>
      <c r="AH80" s="51" t="s">
        <v>84</v>
      </c>
      <c r="AI80" s="51" t="s">
        <v>84</v>
      </c>
      <c r="AJ80" s="51" t="s">
        <v>84</v>
      </c>
      <c r="AK80" s="51" t="s">
        <v>84</v>
      </c>
      <c r="AL80" s="43" t="s">
        <v>141</v>
      </c>
      <c r="AM80" s="51"/>
      <c r="AN80" s="51"/>
      <c r="AO80" s="51"/>
      <c r="AP80" s="48">
        <v>6300000</v>
      </c>
      <c r="AQ80" s="133" t="s">
        <v>63</v>
      </c>
      <c r="AR80" s="133"/>
      <c r="AS80" s="133"/>
      <c r="AT80" s="133"/>
      <c r="AU80" s="133" t="s">
        <v>63</v>
      </c>
      <c r="AV80" s="20"/>
      <c r="AW80" s="20"/>
      <c r="AX80" s="20"/>
      <c r="AZ80" s="137" t="str">
        <f t="shared" si="1"/>
        <v>0</v>
      </c>
    </row>
    <row r="81" spans="1:52" hidden="1" x14ac:dyDescent="0.2">
      <c r="A81" s="103">
        <v>58</v>
      </c>
      <c r="B81" s="55"/>
      <c r="C81" s="45" t="s">
        <v>197</v>
      </c>
      <c r="D81" s="46" t="s">
        <v>199</v>
      </c>
      <c r="E81" s="45" t="s">
        <v>197</v>
      </c>
      <c r="F81" s="51" t="s">
        <v>84</v>
      </c>
      <c r="G81" s="51" t="s">
        <v>84</v>
      </c>
      <c r="H81" s="51" t="s">
        <v>84</v>
      </c>
      <c r="I81" s="51" t="s">
        <v>84</v>
      </c>
      <c r="J81" s="51" t="s">
        <v>84</v>
      </c>
      <c r="K81" s="47" t="s">
        <v>200</v>
      </c>
      <c r="L81" s="52"/>
      <c r="M81" s="47" t="s">
        <v>198</v>
      </c>
      <c r="N81" s="43" t="s">
        <v>141</v>
      </c>
      <c r="O81" s="51" t="s">
        <v>84</v>
      </c>
      <c r="P81" s="52" t="s">
        <v>84</v>
      </c>
      <c r="Q81" s="52" t="s">
        <v>84</v>
      </c>
      <c r="R81" s="51" t="s">
        <v>84</v>
      </c>
      <c r="S81" s="51" t="s">
        <v>84</v>
      </c>
      <c r="T81" s="51" t="s">
        <v>84</v>
      </c>
      <c r="U81" s="51" t="s">
        <v>84</v>
      </c>
      <c r="V81" s="51" t="s">
        <v>84</v>
      </c>
      <c r="W81" s="51" t="s">
        <v>84</v>
      </c>
      <c r="X81" s="51" t="s">
        <v>84</v>
      </c>
      <c r="Y81" s="51" t="s">
        <v>84</v>
      </c>
      <c r="Z81" s="51" t="s">
        <v>84</v>
      </c>
      <c r="AA81" s="51" t="s">
        <v>84</v>
      </c>
      <c r="AB81" s="51" t="s">
        <v>84</v>
      </c>
      <c r="AC81" s="51" t="s">
        <v>84</v>
      </c>
      <c r="AD81" s="51" t="s">
        <v>84</v>
      </c>
      <c r="AE81" s="51" t="s">
        <v>84</v>
      </c>
      <c r="AF81" s="51" t="s">
        <v>84</v>
      </c>
      <c r="AG81" s="51" t="s">
        <v>84</v>
      </c>
      <c r="AH81" s="51" t="s">
        <v>84</v>
      </c>
      <c r="AI81" s="51" t="s">
        <v>84</v>
      </c>
      <c r="AJ81" s="51" t="s">
        <v>84</v>
      </c>
      <c r="AK81" s="51" t="s">
        <v>84</v>
      </c>
      <c r="AL81" s="43" t="s">
        <v>141</v>
      </c>
      <c r="AM81" s="51"/>
      <c r="AN81" s="51"/>
      <c r="AO81" s="51"/>
      <c r="AP81" s="48">
        <v>5390000</v>
      </c>
      <c r="AQ81" s="133" t="s">
        <v>63</v>
      </c>
      <c r="AR81" s="133"/>
      <c r="AS81" s="133"/>
      <c r="AT81" s="133"/>
      <c r="AU81" s="133" t="s">
        <v>63</v>
      </c>
      <c r="AV81" s="20"/>
      <c r="AW81" s="20"/>
      <c r="AX81" s="20"/>
      <c r="AZ81" s="137" t="str">
        <f t="shared" si="1"/>
        <v>0</v>
      </c>
    </row>
    <row r="82" spans="1:52" hidden="1" x14ac:dyDescent="0.2">
      <c r="A82" s="103">
        <v>59</v>
      </c>
      <c r="B82" s="55"/>
      <c r="C82" s="41" t="s">
        <v>197</v>
      </c>
      <c r="D82" s="42" t="s">
        <v>202</v>
      </c>
      <c r="E82" s="41" t="s">
        <v>197</v>
      </c>
      <c r="F82" s="51" t="s">
        <v>84</v>
      </c>
      <c r="G82" s="51" t="s">
        <v>84</v>
      </c>
      <c r="H82" s="51" t="s">
        <v>84</v>
      </c>
      <c r="I82" s="51" t="s">
        <v>84</v>
      </c>
      <c r="J82" s="51" t="s">
        <v>84</v>
      </c>
      <c r="K82" s="43" t="s">
        <v>200</v>
      </c>
      <c r="L82" s="52"/>
      <c r="M82" s="43" t="s">
        <v>198</v>
      </c>
      <c r="N82" s="43" t="s">
        <v>141</v>
      </c>
      <c r="O82" s="51" t="s">
        <v>84</v>
      </c>
      <c r="P82" s="52" t="s">
        <v>84</v>
      </c>
      <c r="Q82" s="52" t="s">
        <v>84</v>
      </c>
      <c r="R82" s="51" t="s">
        <v>84</v>
      </c>
      <c r="S82" s="51" t="s">
        <v>84</v>
      </c>
      <c r="T82" s="51" t="s">
        <v>84</v>
      </c>
      <c r="U82" s="51" t="s">
        <v>84</v>
      </c>
      <c r="V82" s="51" t="s">
        <v>84</v>
      </c>
      <c r="W82" s="51" t="s">
        <v>84</v>
      </c>
      <c r="X82" s="51" t="s">
        <v>84</v>
      </c>
      <c r="Y82" s="51" t="s">
        <v>84</v>
      </c>
      <c r="Z82" s="51" t="s">
        <v>84</v>
      </c>
      <c r="AA82" s="51" t="s">
        <v>84</v>
      </c>
      <c r="AB82" s="51" t="s">
        <v>84</v>
      </c>
      <c r="AC82" s="51" t="s">
        <v>84</v>
      </c>
      <c r="AD82" s="51" t="s">
        <v>84</v>
      </c>
      <c r="AE82" s="51" t="s">
        <v>84</v>
      </c>
      <c r="AF82" s="51" t="s">
        <v>84</v>
      </c>
      <c r="AG82" s="51" t="s">
        <v>84</v>
      </c>
      <c r="AH82" s="51" t="s">
        <v>84</v>
      </c>
      <c r="AI82" s="51" t="s">
        <v>84</v>
      </c>
      <c r="AJ82" s="51" t="s">
        <v>84</v>
      </c>
      <c r="AK82" s="51" t="s">
        <v>84</v>
      </c>
      <c r="AL82" s="43" t="s">
        <v>141</v>
      </c>
      <c r="AM82" s="51"/>
      <c r="AN82" s="51"/>
      <c r="AO82" s="51"/>
      <c r="AP82" s="44">
        <v>1050000</v>
      </c>
      <c r="AQ82" s="133" t="s">
        <v>63</v>
      </c>
      <c r="AR82" s="133"/>
      <c r="AS82" s="133"/>
      <c r="AT82" s="133"/>
      <c r="AU82" s="133" t="s">
        <v>63</v>
      </c>
      <c r="AV82" s="20"/>
      <c r="AW82" s="20"/>
      <c r="AX82" s="20"/>
      <c r="AZ82" s="137" t="str">
        <f t="shared" si="1"/>
        <v>0</v>
      </c>
    </row>
    <row r="83" spans="1:52" hidden="1" x14ac:dyDescent="0.2">
      <c r="A83" s="103">
        <v>60</v>
      </c>
      <c r="B83" s="55"/>
      <c r="C83" s="45" t="s">
        <v>162</v>
      </c>
      <c r="D83" s="46" t="s">
        <v>161</v>
      </c>
      <c r="E83" s="45" t="s">
        <v>162</v>
      </c>
      <c r="F83" s="51" t="s">
        <v>84</v>
      </c>
      <c r="G83" s="51" t="s">
        <v>84</v>
      </c>
      <c r="H83" s="51" t="s">
        <v>84</v>
      </c>
      <c r="I83" s="51" t="s">
        <v>84</v>
      </c>
      <c r="J83" s="51" t="s">
        <v>84</v>
      </c>
      <c r="K83" s="47" t="s">
        <v>183</v>
      </c>
      <c r="L83" s="52"/>
      <c r="M83" s="47" t="s">
        <v>158</v>
      </c>
      <c r="N83" s="43" t="s">
        <v>141</v>
      </c>
      <c r="O83" s="51" t="s">
        <v>84</v>
      </c>
      <c r="P83" s="52" t="s">
        <v>84</v>
      </c>
      <c r="Q83" s="52" t="s">
        <v>84</v>
      </c>
      <c r="R83" s="51" t="s">
        <v>84</v>
      </c>
      <c r="S83" s="51" t="s">
        <v>84</v>
      </c>
      <c r="T83" s="51" t="s">
        <v>84</v>
      </c>
      <c r="U83" s="51" t="s">
        <v>84</v>
      </c>
      <c r="V83" s="51" t="s">
        <v>84</v>
      </c>
      <c r="W83" s="51" t="s">
        <v>84</v>
      </c>
      <c r="X83" s="51" t="s">
        <v>84</v>
      </c>
      <c r="Y83" s="51" t="s">
        <v>84</v>
      </c>
      <c r="Z83" s="51" t="s">
        <v>84</v>
      </c>
      <c r="AA83" s="51" t="s">
        <v>84</v>
      </c>
      <c r="AB83" s="51" t="s">
        <v>84</v>
      </c>
      <c r="AC83" s="51" t="s">
        <v>84</v>
      </c>
      <c r="AD83" s="51" t="s">
        <v>84</v>
      </c>
      <c r="AE83" s="51" t="s">
        <v>84</v>
      </c>
      <c r="AF83" s="51" t="s">
        <v>84</v>
      </c>
      <c r="AG83" s="51" t="s">
        <v>84</v>
      </c>
      <c r="AH83" s="51" t="s">
        <v>84</v>
      </c>
      <c r="AI83" s="51" t="s">
        <v>84</v>
      </c>
      <c r="AJ83" s="51" t="s">
        <v>84</v>
      </c>
      <c r="AK83" s="51" t="s">
        <v>84</v>
      </c>
      <c r="AL83" s="43" t="s">
        <v>141</v>
      </c>
      <c r="AM83" s="51"/>
      <c r="AN83" s="51"/>
      <c r="AO83" s="51"/>
      <c r="AP83" s="48">
        <v>2200000</v>
      </c>
      <c r="AQ83" s="133" t="s">
        <v>63</v>
      </c>
      <c r="AR83" s="133"/>
      <c r="AS83" s="133" t="s">
        <v>217</v>
      </c>
      <c r="AT83" s="133"/>
      <c r="AU83" s="133" t="s">
        <v>63</v>
      </c>
      <c r="AV83" s="20"/>
      <c r="AW83" s="20"/>
      <c r="AX83" s="20"/>
      <c r="AZ83" s="137" t="str">
        <f t="shared" si="1"/>
        <v>0</v>
      </c>
    </row>
    <row r="84" spans="1:52" hidden="1" x14ac:dyDescent="0.2">
      <c r="A84" s="103">
        <v>61</v>
      </c>
      <c r="B84" s="55"/>
      <c r="C84" s="41" t="s">
        <v>168</v>
      </c>
      <c r="D84" s="42" t="s">
        <v>167</v>
      </c>
      <c r="E84" s="41" t="s">
        <v>168</v>
      </c>
      <c r="F84" s="51" t="s">
        <v>84</v>
      </c>
      <c r="G84" s="51" t="s">
        <v>84</v>
      </c>
      <c r="H84" s="51" t="s">
        <v>84</v>
      </c>
      <c r="I84" s="51" t="s">
        <v>84</v>
      </c>
      <c r="J84" s="51" t="s">
        <v>84</v>
      </c>
      <c r="K84" s="43" t="s">
        <v>212</v>
      </c>
      <c r="L84" s="52"/>
      <c r="M84" s="43" t="s">
        <v>158</v>
      </c>
      <c r="N84" s="43" t="s">
        <v>141</v>
      </c>
      <c r="O84" s="51" t="s">
        <v>84</v>
      </c>
      <c r="P84" s="52" t="s">
        <v>84</v>
      </c>
      <c r="Q84" s="52" t="s">
        <v>84</v>
      </c>
      <c r="R84" s="51" t="s">
        <v>84</v>
      </c>
      <c r="S84" s="51" t="s">
        <v>84</v>
      </c>
      <c r="T84" s="51" t="s">
        <v>84</v>
      </c>
      <c r="U84" s="51" t="s">
        <v>84</v>
      </c>
      <c r="V84" s="51" t="s">
        <v>84</v>
      </c>
      <c r="W84" s="51" t="s">
        <v>84</v>
      </c>
      <c r="X84" s="51" t="s">
        <v>84</v>
      </c>
      <c r="Y84" s="51" t="s">
        <v>84</v>
      </c>
      <c r="Z84" s="51" t="s">
        <v>84</v>
      </c>
      <c r="AA84" s="51" t="s">
        <v>84</v>
      </c>
      <c r="AB84" s="51" t="s">
        <v>84</v>
      </c>
      <c r="AC84" s="51" t="s">
        <v>84</v>
      </c>
      <c r="AD84" s="51" t="s">
        <v>84</v>
      </c>
      <c r="AE84" s="51" t="s">
        <v>84</v>
      </c>
      <c r="AF84" s="51" t="s">
        <v>84</v>
      </c>
      <c r="AG84" s="51" t="s">
        <v>84</v>
      </c>
      <c r="AH84" s="51" t="s">
        <v>84</v>
      </c>
      <c r="AI84" s="51" t="s">
        <v>84</v>
      </c>
      <c r="AJ84" s="51" t="s">
        <v>84</v>
      </c>
      <c r="AK84" s="51" t="s">
        <v>84</v>
      </c>
      <c r="AL84" s="43" t="s">
        <v>141</v>
      </c>
      <c r="AM84" s="51"/>
      <c r="AN84" s="51"/>
      <c r="AO84" s="51"/>
      <c r="AP84" s="44">
        <v>800000</v>
      </c>
      <c r="AQ84" s="133" t="s">
        <v>63</v>
      </c>
      <c r="AR84" s="133"/>
      <c r="AS84" s="133"/>
      <c r="AT84" s="133"/>
      <c r="AU84" s="133" t="s">
        <v>63</v>
      </c>
      <c r="AV84" s="20"/>
      <c r="AW84" s="20"/>
      <c r="AX84" s="20"/>
      <c r="AZ84" s="137" t="str">
        <f t="shared" si="1"/>
        <v>0</v>
      </c>
    </row>
    <row r="85" spans="1:52" hidden="1" x14ac:dyDescent="0.2">
      <c r="A85" s="103">
        <v>62</v>
      </c>
      <c r="B85" s="55"/>
      <c r="C85" s="45" t="s">
        <v>170</v>
      </c>
      <c r="D85" s="46" t="s">
        <v>169</v>
      </c>
      <c r="E85" s="45" t="s">
        <v>170</v>
      </c>
      <c r="F85" s="51" t="s">
        <v>84</v>
      </c>
      <c r="G85" s="51" t="s">
        <v>84</v>
      </c>
      <c r="H85" s="51" t="s">
        <v>84</v>
      </c>
      <c r="I85" s="51" t="s">
        <v>84</v>
      </c>
      <c r="J85" s="51" t="s">
        <v>84</v>
      </c>
      <c r="K85" s="47" t="s">
        <v>183</v>
      </c>
      <c r="L85" s="52"/>
      <c r="M85" s="47" t="s">
        <v>171</v>
      </c>
      <c r="N85" s="43" t="s">
        <v>141</v>
      </c>
      <c r="O85" s="51" t="s">
        <v>84</v>
      </c>
      <c r="P85" s="52" t="s">
        <v>84</v>
      </c>
      <c r="Q85" s="52" t="s">
        <v>84</v>
      </c>
      <c r="R85" s="51" t="s">
        <v>84</v>
      </c>
      <c r="S85" s="51" t="s">
        <v>84</v>
      </c>
      <c r="T85" s="51" t="s">
        <v>84</v>
      </c>
      <c r="U85" s="51" t="s">
        <v>84</v>
      </c>
      <c r="V85" s="51" t="s">
        <v>84</v>
      </c>
      <c r="W85" s="51" t="s">
        <v>84</v>
      </c>
      <c r="X85" s="51" t="s">
        <v>84</v>
      </c>
      <c r="Y85" s="51" t="s">
        <v>84</v>
      </c>
      <c r="Z85" s="51" t="s">
        <v>84</v>
      </c>
      <c r="AA85" s="51" t="s">
        <v>84</v>
      </c>
      <c r="AB85" s="51" t="s">
        <v>84</v>
      </c>
      <c r="AC85" s="51" t="s">
        <v>84</v>
      </c>
      <c r="AD85" s="51" t="s">
        <v>84</v>
      </c>
      <c r="AE85" s="51" t="s">
        <v>84</v>
      </c>
      <c r="AF85" s="51" t="s">
        <v>84</v>
      </c>
      <c r="AG85" s="51" t="s">
        <v>84</v>
      </c>
      <c r="AH85" s="51" t="s">
        <v>84</v>
      </c>
      <c r="AI85" s="51" t="s">
        <v>84</v>
      </c>
      <c r="AJ85" s="51" t="s">
        <v>84</v>
      </c>
      <c r="AK85" s="51" t="s">
        <v>84</v>
      </c>
      <c r="AL85" s="43" t="s">
        <v>141</v>
      </c>
      <c r="AM85" s="51"/>
      <c r="AN85" s="51"/>
      <c r="AO85" s="51"/>
      <c r="AP85" s="48">
        <v>4000000</v>
      </c>
      <c r="AQ85" s="133" t="s">
        <v>63</v>
      </c>
      <c r="AR85" s="133"/>
      <c r="AS85" s="133"/>
      <c r="AT85" s="133"/>
      <c r="AU85" s="133" t="s">
        <v>63</v>
      </c>
      <c r="AV85" s="20"/>
      <c r="AW85" s="20"/>
      <c r="AX85" s="20"/>
      <c r="AZ85" s="137" t="str">
        <f t="shared" si="1"/>
        <v>0</v>
      </c>
    </row>
    <row r="86" spans="1:52" hidden="1" x14ac:dyDescent="0.2">
      <c r="A86" s="103">
        <v>63</v>
      </c>
      <c r="B86" s="55"/>
      <c r="C86" s="41" t="s">
        <v>149</v>
      </c>
      <c r="D86" s="42" t="s">
        <v>148</v>
      </c>
      <c r="E86" s="41" t="s">
        <v>149</v>
      </c>
      <c r="F86" s="51" t="s">
        <v>84</v>
      </c>
      <c r="G86" s="51" t="s">
        <v>84</v>
      </c>
      <c r="H86" s="51" t="s">
        <v>84</v>
      </c>
      <c r="I86" s="51" t="s">
        <v>84</v>
      </c>
      <c r="J86" s="51" t="s">
        <v>84</v>
      </c>
      <c r="K86" s="43" t="s">
        <v>232</v>
      </c>
      <c r="L86" s="52"/>
      <c r="M86" s="43" t="s">
        <v>175</v>
      </c>
      <c r="N86" s="43" t="s">
        <v>141</v>
      </c>
      <c r="O86" s="51" t="s">
        <v>84</v>
      </c>
      <c r="P86" s="52" t="s">
        <v>84</v>
      </c>
      <c r="Q86" s="52" t="s">
        <v>84</v>
      </c>
      <c r="R86" s="51" t="s">
        <v>84</v>
      </c>
      <c r="S86" s="51" t="s">
        <v>84</v>
      </c>
      <c r="T86" s="51" t="s">
        <v>84</v>
      </c>
      <c r="U86" s="51" t="s">
        <v>84</v>
      </c>
      <c r="V86" s="51" t="s">
        <v>84</v>
      </c>
      <c r="W86" s="51" t="s">
        <v>84</v>
      </c>
      <c r="X86" s="51" t="s">
        <v>84</v>
      </c>
      <c r="Y86" s="51" t="s">
        <v>84</v>
      </c>
      <c r="Z86" s="51" t="s">
        <v>84</v>
      </c>
      <c r="AA86" s="51" t="s">
        <v>84</v>
      </c>
      <c r="AB86" s="51" t="s">
        <v>84</v>
      </c>
      <c r="AC86" s="51" t="s">
        <v>84</v>
      </c>
      <c r="AD86" s="51" t="s">
        <v>84</v>
      </c>
      <c r="AE86" s="51" t="s">
        <v>84</v>
      </c>
      <c r="AF86" s="51" t="s">
        <v>84</v>
      </c>
      <c r="AG86" s="51" t="s">
        <v>84</v>
      </c>
      <c r="AH86" s="51" t="s">
        <v>84</v>
      </c>
      <c r="AI86" s="51" t="s">
        <v>84</v>
      </c>
      <c r="AJ86" s="51" t="s">
        <v>84</v>
      </c>
      <c r="AK86" s="51" t="s">
        <v>84</v>
      </c>
      <c r="AL86" s="43" t="s">
        <v>141</v>
      </c>
      <c r="AM86" s="51"/>
      <c r="AN86" s="51"/>
      <c r="AO86" s="51"/>
      <c r="AP86" s="44">
        <v>4200000</v>
      </c>
      <c r="AQ86" s="133" t="s">
        <v>63</v>
      </c>
      <c r="AR86" s="133"/>
      <c r="AS86" s="133"/>
      <c r="AT86" s="133"/>
      <c r="AU86" s="133" t="s">
        <v>63</v>
      </c>
      <c r="AV86" s="20"/>
      <c r="AW86" s="20"/>
      <c r="AX86" s="20"/>
      <c r="AZ86" s="137" t="str">
        <f t="shared" si="1"/>
        <v>0</v>
      </c>
    </row>
    <row r="87" spans="1:52" x14ac:dyDescent="0.2">
      <c r="A87" s="103">
        <v>64</v>
      </c>
      <c r="B87" s="55"/>
      <c r="C87" s="45" t="s">
        <v>197</v>
      </c>
      <c r="D87" s="46" t="s">
        <v>199</v>
      </c>
      <c r="E87" s="45" t="s">
        <v>197</v>
      </c>
      <c r="F87" s="51" t="s">
        <v>84</v>
      </c>
      <c r="G87" s="51" t="s">
        <v>84</v>
      </c>
      <c r="H87" s="51" t="s">
        <v>84</v>
      </c>
      <c r="I87" s="51" t="s">
        <v>84</v>
      </c>
      <c r="J87" s="51" t="s">
        <v>84</v>
      </c>
      <c r="K87" s="47" t="s">
        <v>200</v>
      </c>
      <c r="L87" s="52"/>
      <c r="M87" s="47" t="s">
        <v>198</v>
      </c>
      <c r="N87" s="43" t="s">
        <v>141</v>
      </c>
      <c r="O87" s="51" t="s">
        <v>84</v>
      </c>
      <c r="P87" s="52" t="s">
        <v>84</v>
      </c>
      <c r="Q87" s="52" t="s">
        <v>84</v>
      </c>
      <c r="R87" s="51" t="s">
        <v>84</v>
      </c>
      <c r="S87" s="51" t="s">
        <v>84</v>
      </c>
      <c r="T87" s="51" t="s">
        <v>84</v>
      </c>
      <c r="U87" s="51" t="s">
        <v>84</v>
      </c>
      <c r="V87" s="51" t="s">
        <v>84</v>
      </c>
      <c r="W87" s="51" t="s">
        <v>84</v>
      </c>
      <c r="X87" s="51" t="s">
        <v>84</v>
      </c>
      <c r="Y87" s="51" t="s">
        <v>84</v>
      </c>
      <c r="Z87" s="51" t="s">
        <v>84</v>
      </c>
      <c r="AA87" s="51" t="s">
        <v>84</v>
      </c>
      <c r="AB87" s="51" t="s">
        <v>84</v>
      </c>
      <c r="AC87" s="51" t="s">
        <v>84</v>
      </c>
      <c r="AD87" s="51" t="s">
        <v>84</v>
      </c>
      <c r="AE87" s="51" t="s">
        <v>84</v>
      </c>
      <c r="AF87" s="51" t="s">
        <v>84</v>
      </c>
      <c r="AG87" s="51" t="s">
        <v>84</v>
      </c>
      <c r="AH87" s="51" t="s">
        <v>84</v>
      </c>
      <c r="AI87" s="51" t="s">
        <v>84</v>
      </c>
      <c r="AJ87" s="51" t="s">
        <v>84</v>
      </c>
      <c r="AK87" s="51" t="s">
        <v>84</v>
      </c>
      <c r="AL87" s="43" t="s">
        <v>141</v>
      </c>
      <c r="AM87" s="51"/>
      <c r="AN87" s="51"/>
      <c r="AO87" s="51"/>
      <c r="AP87" s="48">
        <v>245000</v>
      </c>
      <c r="AQ87" s="133" t="s">
        <v>63</v>
      </c>
      <c r="AR87" s="133"/>
      <c r="AS87" s="133"/>
      <c r="AT87" s="133"/>
      <c r="AU87" s="133" t="s">
        <v>63</v>
      </c>
      <c r="AV87" s="20"/>
      <c r="AW87" s="20"/>
      <c r="AX87" s="20"/>
      <c r="AY87" t="s">
        <v>430</v>
      </c>
      <c r="AZ87" s="137">
        <f t="shared" si="1"/>
        <v>245000</v>
      </c>
    </row>
    <row r="88" spans="1:52" hidden="1" x14ac:dyDescent="0.2">
      <c r="A88" s="103">
        <v>65</v>
      </c>
      <c r="B88" s="55"/>
      <c r="C88" s="41" t="s">
        <v>149</v>
      </c>
      <c r="D88" s="42" t="s">
        <v>148</v>
      </c>
      <c r="E88" s="41" t="s">
        <v>149</v>
      </c>
      <c r="F88" s="51" t="s">
        <v>84</v>
      </c>
      <c r="G88" s="51" t="s">
        <v>84</v>
      </c>
      <c r="H88" s="51" t="s">
        <v>84</v>
      </c>
      <c r="I88" s="51" t="s">
        <v>84</v>
      </c>
      <c r="J88" s="51" t="s">
        <v>84</v>
      </c>
      <c r="K88" s="43" t="s">
        <v>150</v>
      </c>
      <c r="L88" s="52"/>
      <c r="M88" s="43" t="s">
        <v>151</v>
      </c>
      <c r="N88" s="43" t="s">
        <v>141</v>
      </c>
      <c r="O88" s="51" t="s">
        <v>84</v>
      </c>
      <c r="P88" s="52" t="s">
        <v>84</v>
      </c>
      <c r="Q88" s="52" t="s">
        <v>84</v>
      </c>
      <c r="R88" s="51" t="s">
        <v>84</v>
      </c>
      <c r="S88" s="51" t="s">
        <v>84</v>
      </c>
      <c r="T88" s="51" t="s">
        <v>84</v>
      </c>
      <c r="U88" s="51" t="s">
        <v>84</v>
      </c>
      <c r="V88" s="51" t="s">
        <v>84</v>
      </c>
      <c r="W88" s="51" t="s">
        <v>84</v>
      </c>
      <c r="X88" s="51" t="s">
        <v>84</v>
      </c>
      <c r="Y88" s="51" t="s">
        <v>84</v>
      </c>
      <c r="Z88" s="51" t="s">
        <v>84</v>
      </c>
      <c r="AA88" s="51" t="s">
        <v>84</v>
      </c>
      <c r="AB88" s="51" t="s">
        <v>84</v>
      </c>
      <c r="AC88" s="51" t="s">
        <v>84</v>
      </c>
      <c r="AD88" s="51" t="s">
        <v>84</v>
      </c>
      <c r="AE88" s="51" t="s">
        <v>84</v>
      </c>
      <c r="AF88" s="51" t="s">
        <v>84</v>
      </c>
      <c r="AG88" s="51" t="s">
        <v>84</v>
      </c>
      <c r="AH88" s="51" t="s">
        <v>84</v>
      </c>
      <c r="AI88" s="51" t="s">
        <v>84</v>
      </c>
      <c r="AJ88" s="51" t="s">
        <v>84</v>
      </c>
      <c r="AK88" s="51" t="s">
        <v>84</v>
      </c>
      <c r="AL88" s="43" t="s">
        <v>141</v>
      </c>
      <c r="AM88" s="51"/>
      <c r="AN88" s="51"/>
      <c r="AO88" s="51"/>
      <c r="AP88" s="44">
        <v>570000</v>
      </c>
      <c r="AQ88" s="133" t="s">
        <v>63</v>
      </c>
      <c r="AR88" s="133"/>
      <c r="AS88" s="133"/>
      <c r="AT88" s="133"/>
      <c r="AU88" s="133" t="s">
        <v>63</v>
      </c>
      <c r="AV88" s="20"/>
      <c r="AW88" s="20"/>
      <c r="AX88" s="20"/>
      <c r="AZ88" s="137" t="str">
        <f t="shared" si="1"/>
        <v>0</v>
      </c>
    </row>
    <row r="89" spans="1:52" hidden="1" x14ac:dyDescent="0.2">
      <c r="A89" s="103">
        <v>66</v>
      </c>
      <c r="B89" s="55"/>
      <c r="C89" s="41" t="s">
        <v>234</v>
      </c>
      <c r="D89" s="42" t="s">
        <v>233</v>
      </c>
      <c r="E89" s="41" t="s">
        <v>234</v>
      </c>
      <c r="F89" s="51" t="s">
        <v>84</v>
      </c>
      <c r="G89" s="51" t="s">
        <v>84</v>
      </c>
      <c r="H89" s="51" t="s">
        <v>84</v>
      </c>
      <c r="I89" s="51" t="s">
        <v>84</v>
      </c>
      <c r="J89" s="51" t="s">
        <v>84</v>
      </c>
      <c r="K89" s="43" t="s">
        <v>183</v>
      </c>
      <c r="L89" s="52"/>
      <c r="M89" s="43" t="s">
        <v>158</v>
      </c>
      <c r="N89" s="43" t="s">
        <v>141</v>
      </c>
      <c r="O89" s="51" t="s">
        <v>84</v>
      </c>
      <c r="P89" s="52" t="s">
        <v>84</v>
      </c>
      <c r="Q89" s="52" t="s">
        <v>84</v>
      </c>
      <c r="R89" s="51" t="s">
        <v>84</v>
      </c>
      <c r="S89" s="51" t="s">
        <v>84</v>
      </c>
      <c r="T89" s="51" t="s">
        <v>84</v>
      </c>
      <c r="U89" s="51" t="s">
        <v>84</v>
      </c>
      <c r="V89" s="51" t="s">
        <v>84</v>
      </c>
      <c r="W89" s="51" t="s">
        <v>84</v>
      </c>
      <c r="X89" s="51" t="s">
        <v>84</v>
      </c>
      <c r="Y89" s="51" t="s">
        <v>84</v>
      </c>
      <c r="Z89" s="51" t="s">
        <v>84</v>
      </c>
      <c r="AA89" s="51" t="s">
        <v>84</v>
      </c>
      <c r="AB89" s="51" t="s">
        <v>84</v>
      </c>
      <c r="AC89" s="51" t="s">
        <v>84</v>
      </c>
      <c r="AD89" s="51" t="s">
        <v>84</v>
      </c>
      <c r="AE89" s="51" t="s">
        <v>84</v>
      </c>
      <c r="AF89" s="51" t="s">
        <v>84</v>
      </c>
      <c r="AG89" s="51" t="s">
        <v>84</v>
      </c>
      <c r="AH89" s="51" t="s">
        <v>84</v>
      </c>
      <c r="AI89" s="51" t="s">
        <v>84</v>
      </c>
      <c r="AJ89" s="51" t="s">
        <v>84</v>
      </c>
      <c r="AK89" s="51" t="s">
        <v>84</v>
      </c>
      <c r="AL89" s="43" t="s">
        <v>141</v>
      </c>
      <c r="AM89" s="51"/>
      <c r="AN89" s="51"/>
      <c r="AO89" s="51"/>
      <c r="AP89" s="44">
        <v>960000</v>
      </c>
      <c r="AQ89" s="133" t="s">
        <v>63</v>
      </c>
      <c r="AR89" s="133"/>
      <c r="AS89" s="133"/>
      <c r="AT89" s="133"/>
      <c r="AU89" s="133" t="s">
        <v>63</v>
      </c>
      <c r="AV89" s="20"/>
      <c r="AW89" s="20"/>
      <c r="AX89" s="20"/>
      <c r="AZ89" s="137" t="str">
        <f t="shared" si="1"/>
        <v>0</v>
      </c>
    </row>
    <row r="90" spans="1:52" hidden="1" x14ac:dyDescent="0.2">
      <c r="A90" s="103">
        <v>67</v>
      </c>
      <c r="B90" s="55"/>
      <c r="C90" s="45" t="s">
        <v>236</v>
      </c>
      <c r="D90" s="46" t="s">
        <v>235</v>
      </c>
      <c r="E90" s="45" t="s">
        <v>236</v>
      </c>
      <c r="F90" s="51" t="s">
        <v>84</v>
      </c>
      <c r="G90" s="51" t="s">
        <v>84</v>
      </c>
      <c r="H90" s="51" t="s">
        <v>84</v>
      </c>
      <c r="I90" s="51" t="s">
        <v>84</v>
      </c>
      <c r="J90" s="51" t="s">
        <v>84</v>
      </c>
      <c r="K90" s="47" t="s">
        <v>231</v>
      </c>
      <c r="L90" s="52"/>
      <c r="M90" s="47" t="s">
        <v>158</v>
      </c>
      <c r="N90" s="43" t="s">
        <v>141</v>
      </c>
      <c r="O90" s="51" t="s">
        <v>84</v>
      </c>
      <c r="P90" s="52" t="s">
        <v>84</v>
      </c>
      <c r="Q90" s="52" t="s">
        <v>84</v>
      </c>
      <c r="R90" s="51" t="s">
        <v>84</v>
      </c>
      <c r="S90" s="51" t="s">
        <v>84</v>
      </c>
      <c r="T90" s="51" t="s">
        <v>84</v>
      </c>
      <c r="U90" s="51" t="s">
        <v>84</v>
      </c>
      <c r="V90" s="51" t="s">
        <v>84</v>
      </c>
      <c r="W90" s="51" t="s">
        <v>84</v>
      </c>
      <c r="X90" s="51" t="s">
        <v>84</v>
      </c>
      <c r="Y90" s="51" t="s">
        <v>84</v>
      </c>
      <c r="Z90" s="51" t="s">
        <v>84</v>
      </c>
      <c r="AA90" s="51" t="s">
        <v>84</v>
      </c>
      <c r="AB90" s="51" t="s">
        <v>84</v>
      </c>
      <c r="AC90" s="51" t="s">
        <v>84</v>
      </c>
      <c r="AD90" s="51" t="s">
        <v>84</v>
      </c>
      <c r="AE90" s="51" t="s">
        <v>84</v>
      </c>
      <c r="AF90" s="51" t="s">
        <v>84</v>
      </c>
      <c r="AG90" s="51" t="s">
        <v>84</v>
      </c>
      <c r="AH90" s="51" t="s">
        <v>84</v>
      </c>
      <c r="AI90" s="51" t="s">
        <v>84</v>
      </c>
      <c r="AJ90" s="51" t="s">
        <v>84</v>
      </c>
      <c r="AK90" s="51" t="s">
        <v>84</v>
      </c>
      <c r="AL90" s="43" t="s">
        <v>141</v>
      </c>
      <c r="AM90" s="51"/>
      <c r="AN90" s="51"/>
      <c r="AO90" s="51"/>
      <c r="AP90" s="48">
        <v>51000000</v>
      </c>
      <c r="AQ90" s="133" t="s">
        <v>63</v>
      </c>
      <c r="AR90" s="133"/>
      <c r="AS90" s="133"/>
      <c r="AT90" s="133"/>
      <c r="AU90" s="133" t="s">
        <v>63</v>
      </c>
      <c r="AV90" s="20"/>
      <c r="AW90" s="20"/>
      <c r="AX90" s="20"/>
      <c r="AZ90" s="137" t="str">
        <f t="shared" si="1"/>
        <v>0</v>
      </c>
    </row>
    <row r="91" spans="1:52" x14ac:dyDescent="0.2">
      <c r="A91" s="103">
        <v>68</v>
      </c>
      <c r="B91" s="55"/>
      <c r="C91" s="41" t="s">
        <v>238</v>
      </c>
      <c r="D91" s="42" t="s">
        <v>237</v>
      </c>
      <c r="E91" s="41" t="s">
        <v>238</v>
      </c>
      <c r="F91" s="51" t="s">
        <v>84</v>
      </c>
      <c r="G91" s="51" t="s">
        <v>84</v>
      </c>
      <c r="H91" s="51" t="s">
        <v>84</v>
      </c>
      <c r="I91" s="51" t="s">
        <v>84</v>
      </c>
      <c r="J91" s="51" t="s">
        <v>84</v>
      </c>
      <c r="K91" s="43" t="s">
        <v>239</v>
      </c>
      <c r="L91" s="52"/>
      <c r="M91" s="43" t="s">
        <v>158</v>
      </c>
      <c r="N91" s="43" t="s">
        <v>141</v>
      </c>
      <c r="O91" s="51" t="s">
        <v>84</v>
      </c>
      <c r="P91" s="52" t="s">
        <v>84</v>
      </c>
      <c r="Q91" s="52" t="s">
        <v>84</v>
      </c>
      <c r="R91" s="51" t="s">
        <v>84</v>
      </c>
      <c r="S91" s="51" t="s">
        <v>84</v>
      </c>
      <c r="T91" s="51" t="s">
        <v>84</v>
      </c>
      <c r="U91" s="51" t="s">
        <v>84</v>
      </c>
      <c r="V91" s="51" t="s">
        <v>84</v>
      </c>
      <c r="W91" s="51" t="s">
        <v>84</v>
      </c>
      <c r="X91" s="51" t="s">
        <v>84</v>
      </c>
      <c r="Y91" s="51" t="s">
        <v>84</v>
      </c>
      <c r="Z91" s="51" t="s">
        <v>84</v>
      </c>
      <c r="AA91" s="51" t="s">
        <v>84</v>
      </c>
      <c r="AB91" s="51" t="s">
        <v>84</v>
      </c>
      <c r="AC91" s="51" t="s">
        <v>84</v>
      </c>
      <c r="AD91" s="51" t="s">
        <v>84</v>
      </c>
      <c r="AE91" s="51" t="s">
        <v>84</v>
      </c>
      <c r="AF91" s="51" t="s">
        <v>84</v>
      </c>
      <c r="AG91" s="51" t="s">
        <v>84</v>
      </c>
      <c r="AH91" s="51" t="s">
        <v>84</v>
      </c>
      <c r="AI91" s="51" t="s">
        <v>84</v>
      </c>
      <c r="AJ91" s="51" t="s">
        <v>84</v>
      </c>
      <c r="AK91" s="51" t="s">
        <v>84</v>
      </c>
      <c r="AL91" s="43" t="s">
        <v>141</v>
      </c>
      <c r="AM91" s="51"/>
      <c r="AN91" s="51"/>
      <c r="AO91" s="51"/>
      <c r="AP91" s="44">
        <v>160000</v>
      </c>
      <c r="AQ91" s="133" t="s">
        <v>63</v>
      </c>
      <c r="AR91" s="133"/>
      <c r="AS91" s="133"/>
      <c r="AT91" s="133"/>
      <c r="AU91" s="133" t="s">
        <v>63</v>
      </c>
      <c r="AV91" s="20"/>
      <c r="AW91" s="20"/>
      <c r="AX91" s="20"/>
      <c r="AY91" t="s">
        <v>430</v>
      </c>
      <c r="AZ91" s="137">
        <f t="shared" si="1"/>
        <v>160000</v>
      </c>
    </row>
    <row r="92" spans="1:52" hidden="1" x14ac:dyDescent="0.2">
      <c r="A92" s="103">
        <v>69</v>
      </c>
      <c r="B92" s="55"/>
      <c r="C92" s="45" t="s">
        <v>149</v>
      </c>
      <c r="D92" s="46" t="s">
        <v>148</v>
      </c>
      <c r="E92" s="45" t="s">
        <v>149</v>
      </c>
      <c r="F92" s="51" t="s">
        <v>84</v>
      </c>
      <c r="G92" s="51" t="s">
        <v>84</v>
      </c>
      <c r="H92" s="51" t="s">
        <v>84</v>
      </c>
      <c r="I92" s="51" t="s">
        <v>84</v>
      </c>
      <c r="J92" s="51" t="s">
        <v>84</v>
      </c>
      <c r="K92" s="47" t="s">
        <v>240</v>
      </c>
      <c r="L92" s="52"/>
      <c r="M92" s="47" t="s">
        <v>175</v>
      </c>
      <c r="N92" s="43" t="s">
        <v>126</v>
      </c>
      <c r="O92" s="51" t="s">
        <v>84</v>
      </c>
      <c r="P92" s="52" t="s">
        <v>84</v>
      </c>
      <c r="Q92" s="52" t="s">
        <v>84</v>
      </c>
      <c r="R92" s="51" t="s">
        <v>84</v>
      </c>
      <c r="S92" s="51" t="s">
        <v>84</v>
      </c>
      <c r="T92" s="51" t="s">
        <v>84</v>
      </c>
      <c r="U92" s="51" t="s">
        <v>84</v>
      </c>
      <c r="V92" s="51" t="s">
        <v>84</v>
      </c>
      <c r="W92" s="51" t="s">
        <v>84</v>
      </c>
      <c r="X92" s="51" t="s">
        <v>84</v>
      </c>
      <c r="Y92" s="51" t="s">
        <v>84</v>
      </c>
      <c r="Z92" s="51" t="s">
        <v>84</v>
      </c>
      <c r="AA92" s="51" t="s">
        <v>84</v>
      </c>
      <c r="AB92" s="51" t="s">
        <v>84</v>
      </c>
      <c r="AC92" s="51" t="s">
        <v>84</v>
      </c>
      <c r="AD92" s="51" t="s">
        <v>84</v>
      </c>
      <c r="AE92" s="51" t="s">
        <v>84</v>
      </c>
      <c r="AF92" s="51" t="s">
        <v>84</v>
      </c>
      <c r="AG92" s="51" t="s">
        <v>84</v>
      </c>
      <c r="AH92" s="51" t="s">
        <v>84</v>
      </c>
      <c r="AI92" s="51" t="s">
        <v>84</v>
      </c>
      <c r="AJ92" s="51" t="s">
        <v>84</v>
      </c>
      <c r="AK92" s="51" t="s">
        <v>84</v>
      </c>
      <c r="AL92" s="43" t="s">
        <v>126</v>
      </c>
      <c r="AM92" s="51"/>
      <c r="AN92" s="51"/>
      <c r="AO92" s="51"/>
      <c r="AP92" s="48">
        <v>1680000</v>
      </c>
      <c r="AQ92" s="133" t="s">
        <v>63</v>
      </c>
      <c r="AR92" s="133"/>
      <c r="AS92" s="133"/>
      <c r="AT92" s="133"/>
      <c r="AU92" s="133" t="s">
        <v>63</v>
      </c>
      <c r="AV92" s="20"/>
      <c r="AW92" s="20"/>
      <c r="AX92" s="20"/>
      <c r="AZ92" s="137" t="str">
        <f t="shared" si="1"/>
        <v>0</v>
      </c>
    </row>
    <row r="93" spans="1:52" hidden="1" x14ac:dyDescent="0.2">
      <c r="A93" s="103">
        <v>70</v>
      </c>
      <c r="B93" s="55"/>
      <c r="C93" s="41" t="s">
        <v>149</v>
      </c>
      <c r="D93" s="42" t="s">
        <v>148</v>
      </c>
      <c r="E93" s="41" t="s">
        <v>149</v>
      </c>
      <c r="F93" s="51" t="s">
        <v>84</v>
      </c>
      <c r="G93" s="51" t="s">
        <v>84</v>
      </c>
      <c r="H93" s="51" t="s">
        <v>84</v>
      </c>
      <c r="I93" s="51" t="s">
        <v>84</v>
      </c>
      <c r="J93" s="51" t="s">
        <v>84</v>
      </c>
      <c r="K93" s="43" t="s">
        <v>150</v>
      </c>
      <c r="L93" s="52"/>
      <c r="M93" s="43" t="s">
        <v>175</v>
      </c>
      <c r="N93" s="43" t="s">
        <v>126</v>
      </c>
      <c r="O93" s="51" t="s">
        <v>84</v>
      </c>
      <c r="P93" s="52" t="s">
        <v>84</v>
      </c>
      <c r="Q93" s="52" t="s">
        <v>84</v>
      </c>
      <c r="R93" s="51" t="s">
        <v>84</v>
      </c>
      <c r="S93" s="51" t="s">
        <v>84</v>
      </c>
      <c r="T93" s="51" t="s">
        <v>84</v>
      </c>
      <c r="U93" s="51" t="s">
        <v>84</v>
      </c>
      <c r="V93" s="51" t="s">
        <v>84</v>
      </c>
      <c r="W93" s="51" t="s">
        <v>84</v>
      </c>
      <c r="X93" s="51" t="s">
        <v>84</v>
      </c>
      <c r="Y93" s="51" t="s">
        <v>84</v>
      </c>
      <c r="Z93" s="51" t="s">
        <v>84</v>
      </c>
      <c r="AA93" s="51" t="s">
        <v>84</v>
      </c>
      <c r="AB93" s="51" t="s">
        <v>84</v>
      </c>
      <c r="AC93" s="51" t="s">
        <v>84</v>
      </c>
      <c r="AD93" s="51" t="s">
        <v>84</v>
      </c>
      <c r="AE93" s="51" t="s">
        <v>84</v>
      </c>
      <c r="AF93" s="51" t="s">
        <v>84</v>
      </c>
      <c r="AG93" s="51" t="s">
        <v>84</v>
      </c>
      <c r="AH93" s="51" t="s">
        <v>84</v>
      </c>
      <c r="AI93" s="51" t="s">
        <v>84</v>
      </c>
      <c r="AJ93" s="51" t="s">
        <v>84</v>
      </c>
      <c r="AK93" s="51" t="s">
        <v>84</v>
      </c>
      <c r="AL93" s="43" t="s">
        <v>126</v>
      </c>
      <c r="AM93" s="51"/>
      <c r="AN93" s="51"/>
      <c r="AO93" s="51"/>
      <c r="AP93" s="44">
        <v>2625000</v>
      </c>
      <c r="AQ93" s="133" t="s">
        <v>63</v>
      </c>
      <c r="AR93" s="133"/>
      <c r="AS93" s="133"/>
      <c r="AT93" s="133"/>
      <c r="AU93" s="133" t="s">
        <v>63</v>
      </c>
      <c r="AV93" s="20"/>
      <c r="AW93" s="20"/>
      <c r="AX93" s="20"/>
      <c r="AZ93" s="137" t="str">
        <f t="shared" si="1"/>
        <v>0</v>
      </c>
    </row>
    <row r="94" spans="1:52" hidden="1" x14ac:dyDescent="0.2">
      <c r="A94" s="103">
        <v>71</v>
      </c>
      <c r="B94" s="55"/>
      <c r="C94" s="45" t="s">
        <v>197</v>
      </c>
      <c r="D94" s="46" t="s">
        <v>196</v>
      </c>
      <c r="E94" s="45" t="s">
        <v>197</v>
      </c>
      <c r="F94" s="51" t="s">
        <v>84</v>
      </c>
      <c r="G94" s="51" t="s">
        <v>84</v>
      </c>
      <c r="H94" s="51" t="s">
        <v>84</v>
      </c>
      <c r="I94" s="51" t="s">
        <v>84</v>
      </c>
      <c r="J94" s="51" t="s">
        <v>84</v>
      </c>
      <c r="K94" s="47" t="s">
        <v>150</v>
      </c>
      <c r="L94" s="52"/>
      <c r="M94" s="47" t="s">
        <v>198</v>
      </c>
      <c r="N94" s="43" t="s">
        <v>126</v>
      </c>
      <c r="O94" s="51" t="s">
        <v>84</v>
      </c>
      <c r="P94" s="52" t="s">
        <v>84</v>
      </c>
      <c r="Q94" s="52" t="s">
        <v>84</v>
      </c>
      <c r="R94" s="51" t="s">
        <v>84</v>
      </c>
      <c r="S94" s="51" t="s">
        <v>84</v>
      </c>
      <c r="T94" s="51" t="s">
        <v>84</v>
      </c>
      <c r="U94" s="51" t="s">
        <v>84</v>
      </c>
      <c r="V94" s="51" t="s">
        <v>84</v>
      </c>
      <c r="W94" s="51" t="s">
        <v>84</v>
      </c>
      <c r="X94" s="51" t="s">
        <v>84</v>
      </c>
      <c r="Y94" s="51" t="s">
        <v>84</v>
      </c>
      <c r="Z94" s="51" t="s">
        <v>84</v>
      </c>
      <c r="AA94" s="51" t="s">
        <v>84</v>
      </c>
      <c r="AB94" s="51" t="s">
        <v>84</v>
      </c>
      <c r="AC94" s="51" t="s">
        <v>84</v>
      </c>
      <c r="AD94" s="51" t="s">
        <v>84</v>
      </c>
      <c r="AE94" s="51" t="s">
        <v>84</v>
      </c>
      <c r="AF94" s="51" t="s">
        <v>84</v>
      </c>
      <c r="AG94" s="51" t="s">
        <v>84</v>
      </c>
      <c r="AH94" s="51" t="s">
        <v>84</v>
      </c>
      <c r="AI94" s="51" t="s">
        <v>84</v>
      </c>
      <c r="AJ94" s="51" t="s">
        <v>84</v>
      </c>
      <c r="AK94" s="51" t="s">
        <v>84</v>
      </c>
      <c r="AL94" s="43" t="s">
        <v>126</v>
      </c>
      <c r="AM94" s="51"/>
      <c r="AN94" s="51"/>
      <c r="AO94" s="51"/>
      <c r="AP94" s="48">
        <v>4275000</v>
      </c>
      <c r="AQ94" s="133" t="s">
        <v>63</v>
      </c>
      <c r="AR94" s="133"/>
      <c r="AS94" s="133" t="s">
        <v>112</v>
      </c>
      <c r="AT94" s="133"/>
      <c r="AU94" s="133" t="s">
        <v>63</v>
      </c>
      <c r="AV94" s="20"/>
      <c r="AW94" s="20"/>
      <c r="AX94" s="20"/>
      <c r="AZ94" s="137" t="str">
        <f t="shared" si="1"/>
        <v>0</v>
      </c>
    </row>
    <row r="95" spans="1:52" hidden="1" x14ac:dyDescent="0.2">
      <c r="A95" s="103">
        <v>72</v>
      </c>
      <c r="B95" s="55"/>
      <c r="C95" s="41" t="s">
        <v>197</v>
      </c>
      <c r="D95" s="42" t="s">
        <v>199</v>
      </c>
      <c r="E95" s="41" t="s">
        <v>197</v>
      </c>
      <c r="F95" s="51" t="s">
        <v>84</v>
      </c>
      <c r="G95" s="51" t="s">
        <v>84</v>
      </c>
      <c r="H95" s="51" t="s">
        <v>84</v>
      </c>
      <c r="I95" s="51" t="s">
        <v>84</v>
      </c>
      <c r="J95" s="51" t="s">
        <v>84</v>
      </c>
      <c r="K95" s="43" t="s">
        <v>200</v>
      </c>
      <c r="L95" s="52"/>
      <c r="M95" s="43" t="s">
        <v>198</v>
      </c>
      <c r="N95" s="43" t="s">
        <v>126</v>
      </c>
      <c r="O95" s="51" t="s">
        <v>84</v>
      </c>
      <c r="P95" s="52" t="s">
        <v>84</v>
      </c>
      <c r="Q95" s="52" t="s">
        <v>84</v>
      </c>
      <c r="R95" s="51" t="s">
        <v>84</v>
      </c>
      <c r="S95" s="51" t="s">
        <v>84</v>
      </c>
      <c r="T95" s="51" t="s">
        <v>84</v>
      </c>
      <c r="U95" s="51" t="s">
        <v>84</v>
      </c>
      <c r="V95" s="51" t="s">
        <v>84</v>
      </c>
      <c r="W95" s="51" t="s">
        <v>84</v>
      </c>
      <c r="X95" s="51" t="s">
        <v>84</v>
      </c>
      <c r="Y95" s="51" t="s">
        <v>84</v>
      </c>
      <c r="Z95" s="51" t="s">
        <v>84</v>
      </c>
      <c r="AA95" s="51" t="s">
        <v>84</v>
      </c>
      <c r="AB95" s="51" t="s">
        <v>84</v>
      </c>
      <c r="AC95" s="51" t="s">
        <v>84</v>
      </c>
      <c r="AD95" s="51" t="s">
        <v>84</v>
      </c>
      <c r="AE95" s="51" t="s">
        <v>84</v>
      </c>
      <c r="AF95" s="51" t="s">
        <v>84</v>
      </c>
      <c r="AG95" s="51" t="s">
        <v>84</v>
      </c>
      <c r="AH95" s="51" t="s">
        <v>84</v>
      </c>
      <c r="AI95" s="51" t="s">
        <v>84</v>
      </c>
      <c r="AJ95" s="51" t="s">
        <v>84</v>
      </c>
      <c r="AK95" s="51" t="s">
        <v>84</v>
      </c>
      <c r="AL95" s="43" t="s">
        <v>126</v>
      </c>
      <c r="AM95" s="51"/>
      <c r="AN95" s="51"/>
      <c r="AO95" s="51"/>
      <c r="AP95" s="44">
        <v>1225000</v>
      </c>
      <c r="AQ95" s="133" t="s">
        <v>63</v>
      </c>
      <c r="AR95" s="133"/>
      <c r="AS95" s="133" t="s">
        <v>164</v>
      </c>
      <c r="AT95" s="133"/>
      <c r="AU95" s="133" t="s">
        <v>63</v>
      </c>
      <c r="AV95" s="20"/>
      <c r="AW95" s="20"/>
      <c r="AX95" s="20"/>
      <c r="AZ95" s="137" t="str">
        <f t="shared" si="1"/>
        <v>0</v>
      </c>
    </row>
    <row r="96" spans="1:52" hidden="1" x14ac:dyDescent="0.2">
      <c r="A96" s="103">
        <v>73</v>
      </c>
      <c r="B96" s="55"/>
      <c r="C96" s="45" t="s">
        <v>241</v>
      </c>
      <c r="D96" s="46" t="s">
        <v>184</v>
      </c>
      <c r="E96" s="45" t="s">
        <v>241</v>
      </c>
      <c r="F96" s="51" t="s">
        <v>84</v>
      </c>
      <c r="G96" s="51" t="s">
        <v>84</v>
      </c>
      <c r="H96" s="51" t="s">
        <v>84</v>
      </c>
      <c r="I96" s="51" t="s">
        <v>84</v>
      </c>
      <c r="J96" s="51" t="s">
        <v>84</v>
      </c>
      <c r="K96" s="47" t="s">
        <v>210</v>
      </c>
      <c r="L96" s="52"/>
      <c r="M96" s="47" t="s">
        <v>171</v>
      </c>
      <c r="N96" s="43" t="s">
        <v>126</v>
      </c>
      <c r="O96" s="51" t="s">
        <v>84</v>
      </c>
      <c r="P96" s="52" t="s">
        <v>84</v>
      </c>
      <c r="Q96" s="52" t="s">
        <v>84</v>
      </c>
      <c r="R96" s="51" t="s">
        <v>84</v>
      </c>
      <c r="S96" s="51" t="s">
        <v>84</v>
      </c>
      <c r="T96" s="51" t="s">
        <v>84</v>
      </c>
      <c r="U96" s="51" t="s">
        <v>84</v>
      </c>
      <c r="V96" s="51" t="s">
        <v>84</v>
      </c>
      <c r="W96" s="51" t="s">
        <v>84</v>
      </c>
      <c r="X96" s="51" t="s">
        <v>84</v>
      </c>
      <c r="Y96" s="51" t="s">
        <v>84</v>
      </c>
      <c r="Z96" s="51" t="s">
        <v>84</v>
      </c>
      <c r="AA96" s="51" t="s">
        <v>84</v>
      </c>
      <c r="AB96" s="51" t="s">
        <v>84</v>
      </c>
      <c r="AC96" s="51" t="s">
        <v>84</v>
      </c>
      <c r="AD96" s="51" t="s">
        <v>84</v>
      </c>
      <c r="AE96" s="51" t="s">
        <v>84</v>
      </c>
      <c r="AF96" s="51" t="s">
        <v>84</v>
      </c>
      <c r="AG96" s="51" t="s">
        <v>84</v>
      </c>
      <c r="AH96" s="51" t="s">
        <v>84</v>
      </c>
      <c r="AI96" s="51" t="s">
        <v>84</v>
      </c>
      <c r="AJ96" s="51" t="s">
        <v>84</v>
      </c>
      <c r="AK96" s="51" t="s">
        <v>84</v>
      </c>
      <c r="AL96" s="43" t="s">
        <v>126</v>
      </c>
      <c r="AM96" s="51"/>
      <c r="AN96" s="51"/>
      <c r="AO96" s="51"/>
      <c r="AP96" s="48">
        <v>1820000</v>
      </c>
      <c r="AQ96" s="133" t="s">
        <v>63</v>
      </c>
      <c r="AR96" s="133"/>
      <c r="AS96" s="133" t="s">
        <v>127</v>
      </c>
      <c r="AT96" s="133"/>
      <c r="AU96" s="133" t="s">
        <v>63</v>
      </c>
      <c r="AV96" s="20"/>
      <c r="AW96" s="20"/>
      <c r="AX96" s="20"/>
      <c r="AZ96" s="137" t="str">
        <f t="shared" si="1"/>
        <v>0</v>
      </c>
    </row>
    <row r="97" spans="1:52" hidden="1" x14ac:dyDescent="0.2">
      <c r="A97" s="103">
        <v>74</v>
      </c>
      <c r="B97" s="55"/>
      <c r="C97" s="41" t="s">
        <v>166</v>
      </c>
      <c r="D97" s="42" t="s">
        <v>165</v>
      </c>
      <c r="E97" s="41" t="s">
        <v>166</v>
      </c>
      <c r="F97" s="51" t="s">
        <v>84</v>
      </c>
      <c r="G97" s="51" t="s">
        <v>84</v>
      </c>
      <c r="H97" s="51" t="s">
        <v>84</v>
      </c>
      <c r="I97" s="51" t="s">
        <v>84</v>
      </c>
      <c r="J97" s="51" t="s">
        <v>84</v>
      </c>
      <c r="K97" s="43" t="s">
        <v>150</v>
      </c>
      <c r="L97" s="52"/>
      <c r="M97" s="43" t="s">
        <v>154</v>
      </c>
      <c r="N97" s="43" t="s">
        <v>126</v>
      </c>
      <c r="O97" s="51" t="s">
        <v>84</v>
      </c>
      <c r="P97" s="52" t="s">
        <v>84</v>
      </c>
      <c r="Q97" s="52" t="s">
        <v>84</v>
      </c>
      <c r="R97" s="51" t="s">
        <v>84</v>
      </c>
      <c r="S97" s="51" t="s">
        <v>84</v>
      </c>
      <c r="T97" s="51" t="s">
        <v>84</v>
      </c>
      <c r="U97" s="51" t="s">
        <v>84</v>
      </c>
      <c r="V97" s="51" t="s">
        <v>84</v>
      </c>
      <c r="W97" s="51" t="s">
        <v>84</v>
      </c>
      <c r="X97" s="51" t="s">
        <v>84</v>
      </c>
      <c r="Y97" s="51" t="s">
        <v>84</v>
      </c>
      <c r="Z97" s="51" t="s">
        <v>84</v>
      </c>
      <c r="AA97" s="51" t="s">
        <v>84</v>
      </c>
      <c r="AB97" s="51" t="s">
        <v>84</v>
      </c>
      <c r="AC97" s="51" t="s">
        <v>84</v>
      </c>
      <c r="AD97" s="51" t="s">
        <v>84</v>
      </c>
      <c r="AE97" s="51" t="s">
        <v>84</v>
      </c>
      <c r="AF97" s="51" t="s">
        <v>84</v>
      </c>
      <c r="AG97" s="51" t="s">
        <v>84</v>
      </c>
      <c r="AH97" s="51" t="s">
        <v>84</v>
      </c>
      <c r="AI97" s="51" t="s">
        <v>84</v>
      </c>
      <c r="AJ97" s="51" t="s">
        <v>84</v>
      </c>
      <c r="AK97" s="51" t="s">
        <v>84</v>
      </c>
      <c r="AL97" s="43" t="s">
        <v>126</v>
      </c>
      <c r="AM97" s="51"/>
      <c r="AN97" s="51"/>
      <c r="AO97" s="51"/>
      <c r="AP97" s="44">
        <v>1200000</v>
      </c>
      <c r="AQ97" s="133" t="s">
        <v>63</v>
      </c>
      <c r="AR97" s="133"/>
      <c r="AS97" s="133"/>
      <c r="AT97" s="133"/>
      <c r="AU97" s="133" t="s">
        <v>63</v>
      </c>
      <c r="AV97" s="20"/>
      <c r="AW97" s="20"/>
      <c r="AX97" s="20"/>
      <c r="AZ97" s="137" t="str">
        <f t="shared" si="1"/>
        <v>0</v>
      </c>
    </row>
    <row r="98" spans="1:52" hidden="1" x14ac:dyDescent="0.2">
      <c r="A98" s="103">
        <v>75</v>
      </c>
      <c r="B98" s="55"/>
      <c r="C98" s="41" t="s">
        <v>206</v>
      </c>
      <c r="D98" s="42" t="s">
        <v>205</v>
      </c>
      <c r="E98" s="41" t="s">
        <v>206</v>
      </c>
      <c r="F98" s="51" t="s">
        <v>84</v>
      </c>
      <c r="G98" s="51" t="s">
        <v>84</v>
      </c>
      <c r="H98" s="51" t="s">
        <v>84</v>
      </c>
      <c r="I98" s="51" t="s">
        <v>84</v>
      </c>
      <c r="J98" s="51" t="s">
        <v>84</v>
      </c>
      <c r="K98" s="43" t="s">
        <v>150</v>
      </c>
      <c r="L98" s="52"/>
      <c r="M98" s="43" t="s">
        <v>207</v>
      </c>
      <c r="N98" s="43" t="s">
        <v>126</v>
      </c>
      <c r="O98" s="51" t="s">
        <v>84</v>
      </c>
      <c r="P98" s="52" t="s">
        <v>84</v>
      </c>
      <c r="Q98" s="52" t="s">
        <v>84</v>
      </c>
      <c r="R98" s="51" t="s">
        <v>84</v>
      </c>
      <c r="S98" s="51" t="s">
        <v>84</v>
      </c>
      <c r="T98" s="51" t="s">
        <v>84</v>
      </c>
      <c r="U98" s="51" t="s">
        <v>84</v>
      </c>
      <c r="V98" s="51" t="s">
        <v>84</v>
      </c>
      <c r="W98" s="51" t="s">
        <v>84</v>
      </c>
      <c r="X98" s="51" t="s">
        <v>84</v>
      </c>
      <c r="Y98" s="51" t="s">
        <v>84</v>
      </c>
      <c r="Z98" s="51" t="s">
        <v>84</v>
      </c>
      <c r="AA98" s="51" t="s">
        <v>84</v>
      </c>
      <c r="AB98" s="51" t="s">
        <v>84</v>
      </c>
      <c r="AC98" s="51" t="s">
        <v>84</v>
      </c>
      <c r="AD98" s="51" t="s">
        <v>84</v>
      </c>
      <c r="AE98" s="51" t="s">
        <v>84</v>
      </c>
      <c r="AF98" s="51" t="s">
        <v>84</v>
      </c>
      <c r="AG98" s="51" t="s">
        <v>84</v>
      </c>
      <c r="AH98" s="51" t="s">
        <v>84</v>
      </c>
      <c r="AI98" s="51" t="s">
        <v>84</v>
      </c>
      <c r="AJ98" s="51" t="s">
        <v>84</v>
      </c>
      <c r="AK98" s="51" t="s">
        <v>84</v>
      </c>
      <c r="AL98" s="43" t="s">
        <v>126</v>
      </c>
      <c r="AM98" s="51"/>
      <c r="AN98" s="51"/>
      <c r="AO98" s="51"/>
      <c r="AP98" s="44">
        <v>2280000</v>
      </c>
      <c r="AQ98" s="133" t="s">
        <v>63</v>
      </c>
      <c r="AR98" s="133"/>
      <c r="AS98" s="133" t="s">
        <v>127</v>
      </c>
      <c r="AT98" s="133"/>
      <c r="AU98" s="133" t="s">
        <v>63</v>
      </c>
      <c r="AV98" s="20"/>
      <c r="AW98" s="20"/>
      <c r="AX98" s="20"/>
      <c r="AZ98" s="137" t="str">
        <f t="shared" si="1"/>
        <v>0</v>
      </c>
    </row>
    <row r="99" spans="1:52" x14ac:dyDescent="0.2">
      <c r="A99" s="103">
        <v>76</v>
      </c>
      <c r="B99" s="55"/>
      <c r="C99" s="45" t="s">
        <v>242</v>
      </c>
      <c r="D99" s="46" t="s">
        <v>218</v>
      </c>
      <c r="E99" s="45" t="s">
        <v>242</v>
      </c>
      <c r="F99" s="51" t="s">
        <v>84</v>
      </c>
      <c r="G99" s="51" t="s">
        <v>84</v>
      </c>
      <c r="H99" s="51" t="s">
        <v>84</v>
      </c>
      <c r="I99" s="51" t="s">
        <v>84</v>
      </c>
      <c r="J99" s="51" t="s">
        <v>84</v>
      </c>
      <c r="K99" s="47" t="s">
        <v>150</v>
      </c>
      <c r="L99" s="52"/>
      <c r="M99" s="47" t="s">
        <v>154</v>
      </c>
      <c r="N99" s="43" t="s">
        <v>126</v>
      </c>
      <c r="O99" s="51" t="s">
        <v>84</v>
      </c>
      <c r="P99" s="52" t="s">
        <v>84</v>
      </c>
      <c r="Q99" s="52" t="s">
        <v>84</v>
      </c>
      <c r="R99" s="51" t="s">
        <v>84</v>
      </c>
      <c r="S99" s="51" t="s">
        <v>84</v>
      </c>
      <c r="T99" s="51" t="s">
        <v>84</v>
      </c>
      <c r="U99" s="51" t="s">
        <v>84</v>
      </c>
      <c r="V99" s="51" t="s">
        <v>84</v>
      </c>
      <c r="W99" s="51" t="s">
        <v>84</v>
      </c>
      <c r="X99" s="51" t="s">
        <v>84</v>
      </c>
      <c r="Y99" s="51" t="s">
        <v>84</v>
      </c>
      <c r="Z99" s="51" t="s">
        <v>84</v>
      </c>
      <c r="AA99" s="51" t="s">
        <v>84</v>
      </c>
      <c r="AB99" s="51" t="s">
        <v>84</v>
      </c>
      <c r="AC99" s="51" t="s">
        <v>84</v>
      </c>
      <c r="AD99" s="51" t="s">
        <v>84</v>
      </c>
      <c r="AE99" s="51" t="s">
        <v>84</v>
      </c>
      <c r="AF99" s="51" t="s">
        <v>84</v>
      </c>
      <c r="AG99" s="51" t="s">
        <v>84</v>
      </c>
      <c r="AH99" s="51" t="s">
        <v>84</v>
      </c>
      <c r="AI99" s="51" t="s">
        <v>84</v>
      </c>
      <c r="AJ99" s="51" t="s">
        <v>84</v>
      </c>
      <c r="AK99" s="51" t="s">
        <v>84</v>
      </c>
      <c r="AL99" s="43" t="s">
        <v>126</v>
      </c>
      <c r="AM99" s="51"/>
      <c r="AN99" s="51"/>
      <c r="AO99" s="51"/>
      <c r="AP99" s="48">
        <v>240000</v>
      </c>
      <c r="AQ99" s="133" t="s">
        <v>63</v>
      </c>
      <c r="AR99" s="133"/>
      <c r="AS99" s="133"/>
      <c r="AT99" s="133"/>
      <c r="AU99" s="133" t="s">
        <v>63</v>
      </c>
      <c r="AV99" s="20"/>
      <c r="AW99" s="20"/>
      <c r="AX99" s="20"/>
      <c r="AY99" t="s">
        <v>430</v>
      </c>
      <c r="AZ99" s="137">
        <f t="shared" si="1"/>
        <v>240000</v>
      </c>
    </row>
    <row r="100" spans="1:52" hidden="1" x14ac:dyDescent="0.2">
      <c r="A100" s="103">
        <v>77</v>
      </c>
      <c r="B100" s="55"/>
      <c r="C100" s="45" t="s">
        <v>241</v>
      </c>
      <c r="D100" s="46" t="s">
        <v>184</v>
      </c>
      <c r="E100" s="45" t="s">
        <v>241</v>
      </c>
      <c r="F100" s="51" t="s">
        <v>84</v>
      </c>
      <c r="G100" s="51" t="s">
        <v>84</v>
      </c>
      <c r="H100" s="51" t="s">
        <v>84</v>
      </c>
      <c r="I100" s="51" t="s">
        <v>84</v>
      </c>
      <c r="J100" s="51" t="s">
        <v>84</v>
      </c>
      <c r="K100" s="47" t="s">
        <v>186</v>
      </c>
      <c r="L100" s="52"/>
      <c r="M100" s="47" t="s">
        <v>171</v>
      </c>
      <c r="N100" s="43" t="s">
        <v>126</v>
      </c>
      <c r="O100" s="51" t="s">
        <v>84</v>
      </c>
      <c r="P100" s="52" t="s">
        <v>84</v>
      </c>
      <c r="Q100" s="52" t="s">
        <v>84</v>
      </c>
      <c r="R100" s="51" t="s">
        <v>84</v>
      </c>
      <c r="S100" s="51" t="s">
        <v>84</v>
      </c>
      <c r="T100" s="51" t="s">
        <v>84</v>
      </c>
      <c r="U100" s="51" t="s">
        <v>84</v>
      </c>
      <c r="V100" s="51" t="s">
        <v>84</v>
      </c>
      <c r="W100" s="51" t="s">
        <v>84</v>
      </c>
      <c r="X100" s="51" t="s">
        <v>84</v>
      </c>
      <c r="Y100" s="51" t="s">
        <v>84</v>
      </c>
      <c r="Z100" s="51" t="s">
        <v>84</v>
      </c>
      <c r="AA100" s="51" t="s">
        <v>84</v>
      </c>
      <c r="AB100" s="51" t="s">
        <v>84</v>
      </c>
      <c r="AC100" s="51" t="s">
        <v>84</v>
      </c>
      <c r="AD100" s="51" t="s">
        <v>84</v>
      </c>
      <c r="AE100" s="51" t="s">
        <v>84</v>
      </c>
      <c r="AF100" s="51" t="s">
        <v>84</v>
      </c>
      <c r="AG100" s="51" t="s">
        <v>84</v>
      </c>
      <c r="AH100" s="51" t="s">
        <v>84</v>
      </c>
      <c r="AI100" s="51" t="s">
        <v>84</v>
      </c>
      <c r="AJ100" s="51" t="s">
        <v>84</v>
      </c>
      <c r="AK100" s="51" t="s">
        <v>84</v>
      </c>
      <c r="AL100" s="43" t="s">
        <v>126</v>
      </c>
      <c r="AM100" s="51"/>
      <c r="AN100" s="51"/>
      <c r="AO100" s="51"/>
      <c r="AP100" s="48">
        <v>1040000</v>
      </c>
      <c r="AQ100" s="133" t="s">
        <v>63</v>
      </c>
      <c r="AR100" s="133"/>
      <c r="AS100" s="133" t="s">
        <v>201</v>
      </c>
      <c r="AT100" s="133"/>
      <c r="AU100" s="133" t="s">
        <v>63</v>
      </c>
      <c r="AV100" s="20"/>
      <c r="AW100" s="20"/>
      <c r="AX100" s="20"/>
      <c r="AZ100" s="137" t="str">
        <f t="shared" si="1"/>
        <v>0</v>
      </c>
    </row>
    <row r="101" spans="1:52" hidden="1" x14ac:dyDescent="0.2">
      <c r="A101" s="103">
        <v>78</v>
      </c>
      <c r="B101" s="55"/>
      <c r="C101" s="45" t="s">
        <v>241</v>
      </c>
      <c r="D101" s="46" t="s">
        <v>184</v>
      </c>
      <c r="E101" s="45" t="s">
        <v>241</v>
      </c>
      <c r="F101" s="51" t="s">
        <v>84</v>
      </c>
      <c r="G101" s="51" t="s">
        <v>84</v>
      </c>
      <c r="H101" s="51" t="s">
        <v>84</v>
      </c>
      <c r="I101" s="51" t="s">
        <v>84</v>
      </c>
      <c r="J101" s="51" t="s">
        <v>84</v>
      </c>
      <c r="K101" s="47" t="s">
        <v>186</v>
      </c>
      <c r="L101" s="52"/>
      <c r="M101" s="47" t="s">
        <v>171</v>
      </c>
      <c r="N101" s="43" t="s">
        <v>126</v>
      </c>
      <c r="O101" s="51" t="s">
        <v>84</v>
      </c>
      <c r="P101" s="52" t="s">
        <v>84</v>
      </c>
      <c r="Q101" s="52" t="s">
        <v>84</v>
      </c>
      <c r="R101" s="51" t="s">
        <v>84</v>
      </c>
      <c r="S101" s="51" t="s">
        <v>84</v>
      </c>
      <c r="T101" s="51" t="s">
        <v>84</v>
      </c>
      <c r="U101" s="51" t="s">
        <v>84</v>
      </c>
      <c r="V101" s="51" t="s">
        <v>84</v>
      </c>
      <c r="W101" s="51" t="s">
        <v>84</v>
      </c>
      <c r="X101" s="51" t="s">
        <v>84</v>
      </c>
      <c r="Y101" s="51" t="s">
        <v>84</v>
      </c>
      <c r="Z101" s="51" t="s">
        <v>84</v>
      </c>
      <c r="AA101" s="51" t="s">
        <v>84</v>
      </c>
      <c r="AB101" s="51" t="s">
        <v>84</v>
      </c>
      <c r="AC101" s="51" t="s">
        <v>84</v>
      </c>
      <c r="AD101" s="51" t="s">
        <v>84</v>
      </c>
      <c r="AE101" s="51" t="s">
        <v>84</v>
      </c>
      <c r="AF101" s="51" t="s">
        <v>84</v>
      </c>
      <c r="AG101" s="51" t="s">
        <v>84</v>
      </c>
      <c r="AH101" s="51" t="s">
        <v>84</v>
      </c>
      <c r="AI101" s="51" t="s">
        <v>84</v>
      </c>
      <c r="AJ101" s="51" t="s">
        <v>84</v>
      </c>
      <c r="AK101" s="51" t="s">
        <v>84</v>
      </c>
      <c r="AL101" s="43" t="s">
        <v>126</v>
      </c>
      <c r="AM101" s="51"/>
      <c r="AN101" s="51"/>
      <c r="AO101" s="51"/>
      <c r="AP101" s="48">
        <v>910000</v>
      </c>
      <c r="AQ101" s="133" t="s">
        <v>63</v>
      </c>
      <c r="AR101" s="133"/>
      <c r="AS101" s="133"/>
      <c r="AT101" s="133"/>
      <c r="AU101" s="133" t="s">
        <v>63</v>
      </c>
      <c r="AV101" s="20"/>
      <c r="AW101" s="20"/>
      <c r="AX101" s="20"/>
      <c r="AZ101" s="137" t="str">
        <f t="shared" si="1"/>
        <v>0</v>
      </c>
    </row>
    <row r="102" spans="1:52" hidden="1" x14ac:dyDescent="0.2">
      <c r="A102" s="103">
        <v>79</v>
      </c>
      <c r="B102" s="55"/>
      <c r="C102" s="41" t="s">
        <v>234</v>
      </c>
      <c r="D102" s="42" t="s">
        <v>233</v>
      </c>
      <c r="E102" s="41" t="s">
        <v>234</v>
      </c>
      <c r="F102" s="51" t="s">
        <v>84</v>
      </c>
      <c r="G102" s="51" t="s">
        <v>84</v>
      </c>
      <c r="H102" s="51" t="s">
        <v>84</v>
      </c>
      <c r="I102" s="51" t="s">
        <v>84</v>
      </c>
      <c r="J102" s="51" t="s">
        <v>84</v>
      </c>
      <c r="K102" s="43" t="s">
        <v>183</v>
      </c>
      <c r="L102" s="52"/>
      <c r="M102" s="43" t="s">
        <v>158</v>
      </c>
      <c r="N102" s="43" t="s">
        <v>126</v>
      </c>
      <c r="O102" s="51" t="s">
        <v>84</v>
      </c>
      <c r="P102" s="52" t="s">
        <v>84</v>
      </c>
      <c r="Q102" s="52" t="s">
        <v>84</v>
      </c>
      <c r="R102" s="51" t="s">
        <v>84</v>
      </c>
      <c r="S102" s="51" t="s">
        <v>84</v>
      </c>
      <c r="T102" s="51" t="s">
        <v>84</v>
      </c>
      <c r="U102" s="51" t="s">
        <v>84</v>
      </c>
      <c r="V102" s="51" t="s">
        <v>84</v>
      </c>
      <c r="W102" s="51" t="s">
        <v>84</v>
      </c>
      <c r="X102" s="51" t="s">
        <v>84</v>
      </c>
      <c r="Y102" s="51" t="s">
        <v>84</v>
      </c>
      <c r="Z102" s="51" t="s">
        <v>84</v>
      </c>
      <c r="AA102" s="51" t="s">
        <v>84</v>
      </c>
      <c r="AB102" s="51" t="s">
        <v>84</v>
      </c>
      <c r="AC102" s="51" t="s">
        <v>84</v>
      </c>
      <c r="AD102" s="51" t="s">
        <v>84</v>
      </c>
      <c r="AE102" s="51" t="s">
        <v>84</v>
      </c>
      <c r="AF102" s="51" t="s">
        <v>84</v>
      </c>
      <c r="AG102" s="51" t="s">
        <v>84</v>
      </c>
      <c r="AH102" s="51" t="s">
        <v>84</v>
      </c>
      <c r="AI102" s="51" t="s">
        <v>84</v>
      </c>
      <c r="AJ102" s="51" t="s">
        <v>84</v>
      </c>
      <c r="AK102" s="51" t="s">
        <v>84</v>
      </c>
      <c r="AL102" s="43" t="s">
        <v>126</v>
      </c>
      <c r="AM102" s="51"/>
      <c r="AN102" s="51"/>
      <c r="AO102" s="51"/>
      <c r="AP102" s="44">
        <v>960000</v>
      </c>
      <c r="AQ102" s="133" t="s">
        <v>63</v>
      </c>
      <c r="AR102" s="133"/>
      <c r="AS102" s="133" t="s">
        <v>164</v>
      </c>
      <c r="AT102" s="133"/>
      <c r="AU102" s="133" t="s">
        <v>63</v>
      </c>
      <c r="AV102" s="20"/>
      <c r="AW102" s="20"/>
      <c r="AX102" s="20"/>
      <c r="AZ102" s="137" t="str">
        <f t="shared" si="1"/>
        <v>0</v>
      </c>
    </row>
    <row r="103" spans="1:52" x14ac:dyDescent="0.2">
      <c r="A103" s="103">
        <v>80</v>
      </c>
      <c r="B103" s="55"/>
      <c r="C103" s="45" t="s">
        <v>238</v>
      </c>
      <c r="D103" s="46" t="s">
        <v>237</v>
      </c>
      <c r="E103" s="45" t="s">
        <v>238</v>
      </c>
      <c r="F103" s="51" t="s">
        <v>84</v>
      </c>
      <c r="G103" s="51" t="s">
        <v>84</v>
      </c>
      <c r="H103" s="51" t="s">
        <v>84</v>
      </c>
      <c r="I103" s="51" t="s">
        <v>84</v>
      </c>
      <c r="J103" s="51" t="s">
        <v>84</v>
      </c>
      <c r="K103" s="47" t="s">
        <v>239</v>
      </c>
      <c r="L103" s="52"/>
      <c r="M103" s="47" t="s">
        <v>158</v>
      </c>
      <c r="N103" s="43" t="s">
        <v>126</v>
      </c>
      <c r="O103" s="51" t="s">
        <v>84</v>
      </c>
      <c r="P103" s="52" t="s">
        <v>84</v>
      </c>
      <c r="Q103" s="52" t="s">
        <v>84</v>
      </c>
      <c r="R103" s="51" t="s">
        <v>84</v>
      </c>
      <c r="S103" s="51" t="s">
        <v>84</v>
      </c>
      <c r="T103" s="51" t="s">
        <v>84</v>
      </c>
      <c r="U103" s="51" t="s">
        <v>84</v>
      </c>
      <c r="V103" s="51" t="s">
        <v>84</v>
      </c>
      <c r="W103" s="51" t="s">
        <v>84</v>
      </c>
      <c r="X103" s="51" t="s">
        <v>84</v>
      </c>
      <c r="Y103" s="51" t="s">
        <v>84</v>
      </c>
      <c r="Z103" s="51" t="s">
        <v>84</v>
      </c>
      <c r="AA103" s="51" t="s">
        <v>84</v>
      </c>
      <c r="AB103" s="51" t="s">
        <v>84</v>
      </c>
      <c r="AC103" s="51" t="s">
        <v>84</v>
      </c>
      <c r="AD103" s="51" t="s">
        <v>84</v>
      </c>
      <c r="AE103" s="51" t="s">
        <v>84</v>
      </c>
      <c r="AF103" s="51" t="s">
        <v>84</v>
      </c>
      <c r="AG103" s="51" t="s">
        <v>84</v>
      </c>
      <c r="AH103" s="51" t="s">
        <v>84</v>
      </c>
      <c r="AI103" s="51" t="s">
        <v>84</v>
      </c>
      <c r="AJ103" s="51" t="s">
        <v>84</v>
      </c>
      <c r="AK103" s="51" t="s">
        <v>84</v>
      </c>
      <c r="AL103" s="43" t="s">
        <v>126</v>
      </c>
      <c r="AM103" s="51"/>
      <c r="AN103" s="51"/>
      <c r="AO103" s="51"/>
      <c r="AP103" s="48">
        <v>160000</v>
      </c>
      <c r="AQ103" s="133" t="s">
        <v>63</v>
      </c>
      <c r="AR103" s="133"/>
      <c r="AS103" s="133" t="s">
        <v>164</v>
      </c>
      <c r="AT103" s="133"/>
      <c r="AU103" s="133" t="s">
        <v>63</v>
      </c>
      <c r="AV103" s="20"/>
      <c r="AW103" s="20"/>
      <c r="AX103" s="20"/>
      <c r="AY103" t="s">
        <v>430</v>
      </c>
      <c r="AZ103" s="137">
        <f t="shared" si="1"/>
        <v>160000</v>
      </c>
    </row>
    <row r="104" spans="1:52" hidden="1" x14ac:dyDescent="0.2">
      <c r="A104" s="103">
        <v>81</v>
      </c>
      <c r="B104" s="55"/>
      <c r="C104" s="41" t="s">
        <v>188</v>
      </c>
      <c r="D104" s="42" t="s">
        <v>187</v>
      </c>
      <c r="E104" s="41" t="s">
        <v>188</v>
      </c>
      <c r="F104" s="51" t="s">
        <v>84</v>
      </c>
      <c r="G104" s="51" t="s">
        <v>84</v>
      </c>
      <c r="H104" s="51" t="s">
        <v>84</v>
      </c>
      <c r="I104" s="51" t="s">
        <v>84</v>
      </c>
      <c r="J104" s="51" t="s">
        <v>84</v>
      </c>
      <c r="K104" s="43" t="s">
        <v>243</v>
      </c>
      <c r="L104" s="52"/>
      <c r="M104" s="43" t="s">
        <v>189</v>
      </c>
      <c r="N104" s="43" t="s">
        <v>126</v>
      </c>
      <c r="O104" s="51" t="s">
        <v>84</v>
      </c>
      <c r="P104" s="52" t="s">
        <v>84</v>
      </c>
      <c r="Q104" s="52" t="s">
        <v>84</v>
      </c>
      <c r="R104" s="51" t="s">
        <v>84</v>
      </c>
      <c r="S104" s="51" t="s">
        <v>84</v>
      </c>
      <c r="T104" s="51" t="s">
        <v>84</v>
      </c>
      <c r="U104" s="51" t="s">
        <v>84</v>
      </c>
      <c r="V104" s="51" t="s">
        <v>84</v>
      </c>
      <c r="W104" s="51" t="s">
        <v>84</v>
      </c>
      <c r="X104" s="51" t="s">
        <v>84</v>
      </c>
      <c r="Y104" s="51" t="s">
        <v>84</v>
      </c>
      <c r="Z104" s="51" t="s">
        <v>84</v>
      </c>
      <c r="AA104" s="51" t="s">
        <v>84</v>
      </c>
      <c r="AB104" s="51" t="s">
        <v>84</v>
      </c>
      <c r="AC104" s="51" t="s">
        <v>84</v>
      </c>
      <c r="AD104" s="51" t="s">
        <v>84</v>
      </c>
      <c r="AE104" s="51" t="s">
        <v>84</v>
      </c>
      <c r="AF104" s="51" t="s">
        <v>84</v>
      </c>
      <c r="AG104" s="51" t="s">
        <v>84</v>
      </c>
      <c r="AH104" s="51" t="s">
        <v>84</v>
      </c>
      <c r="AI104" s="51" t="s">
        <v>84</v>
      </c>
      <c r="AJ104" s="51" t="s">
        <v>84</v>
      </c>
      <c r="AK104" s="51" t="s">
        <v>84</v>
      </c>
      <c r="AL104" s="43" t="s">
        <v>126</v>
      </c>
      <c r="AM104" s="51"/>
      <c r="AN104" s="51"/>
      <c r="AO104" s="51"/>
      <c r="AP104" s="44">
        <v>13000000</v>
      </c>
      <c r="AQ104" s="133" t="s">
        <v>63</v>
      </c>
      <c r="AR104" s="133"/>
      <c r="AS104" s="133"/>
      <c r="AT104" s="133"/>
      <c r="AU104" s="133" t="s">
        <v>63</v>
      </c>
      <c r="AV104" s="20"/>
      <c r="AW104" s="20"/>
      <c r="AX104" s="20"/>
      <c r="AZ104" s="137" t="str">
        <f t="shared" si="1"/>
        <v>0</v>
      </c>
    </row>
    <row r="105" spans="1:52" hidden="1" x14ac:dyDescent="0.2">
      <c r="A105" s="103">
        <v>82</v>
      </c>
      <c r="B105" s="55"/>
      <c r="C105" s="45" t="s">
        <v>149</v>
      </c>
      <c r="D105" s="46" t="s">
        <v>148</v>
      </c>
      <c r="E105" s="45" t="s">
        <v>149</v>
      </c>
      <c r="F105" s="51" t="s">
        <v>84</v>
      </c>
      <c r="G105" s="51" t="s">
        <v>84</v>
      </c>
      <c r="H105" s="51" t="s">
        <v>84</v>
      </c>
      <c r="I105" s="51" t="s">
        <v>84</v>
      </c>
      <c r="J105" s="51" t="s">
        <v>84</v>
      </c>
      <c r="K105" s="47" t="s">
        <v>150</v>
      </c>
      <c r="L105" s="52"/>
      <c r="M105" s="47" t="s">
        <v>151</v>
      </c>
      <c r="N105" s="43" t="s">
        <v>126</v>
      </c>
      <c r="O105" s="51" t="s">
        <v>84</v>
      </c>
      <c r="P105" s="52" t="s">
        <v>84</v>
      </c>
      <c r="Q105" s="52" t="s">
        <v>84</v>
      </c>
      <c r="R105" s="51" t="s">
        <v>84</v>
      </c>
      <c r="S105" s="51" t="s">
        <v>84</v>
      </c>
      <c r="T105" s="51" t="s">
        <v>84</v>
      </c>
      <c r="U105" s="51" t="s">
        <v>84</v>
      </c>
      <c r="V105" s="51" t="s">
        <v>84</v>
      </c>
      <c r="W105" s="51" t="s">
        <v>84</v>
      </c>
      <c r="X105" s="51" t="s">
        <v>84</v>
      </c>
      <c r="Y105" s="51" t="s">
        <v>84</v>
      </c>
      <c r="Z105" s="51" t="s">
        <v>84</v>
      </c>
      <c r="AA105" s="51" t="s">
        <v>84</v>
      </c>
      <c r="AB105" s="51" t="s">
        <v>84</v>
      </c>
      <c r="AC105" s="51" t="s">
        <v>84</v>
      </c>
      <c r="AD105" s="51" t="s">
        <v>84</v>
      </c>
      <c r="AE105" s="51" t="s">
        <v>84</v>
      </c>
      <c r="AF105" s="51" t="s">
        <v>84</v>
      </c>
      <c r="AG105" s="51" t="s">
        <v>84</v>
      </c>
      <c r="AH105" s="51" t="s">
        <v>84</v>
      </c>
      <c r="AI105" s="51" t="s">
        <v>84</v>
      </c>
      <c r="AJ105" s="51" t="s">
        <v>84</v>
      </c>
      <c r="AK105" s="51" t="s">
        <v>84</v>
      </c>
      <c r="AL105" s="43" t="s">
        <v>126</v>
      </c>
      <c r="AM105" s="51"/>
      <c r="AN105" s="51"/>
      <c r="AO105" s="51"/>
      <c r="AP105" s="48">
        <v>1080000</v>
      </c>
      <c r="AQ105" s="133" t="s">
        <v>63</v>
      </c>
      <c r="AR105" s="133"/>
      <c r="AS105" s="133" t="s">
        <v>201</v>
      </c>
      <c r="AT105" s="133"/>
      <c r="AU105" s="133" t="s">
        <v>63</v>
      </c>
      <c r="AV105" s="20"/>
      <c r="AW105" s="20"/>
      <c r="AX105" s="20"/>
      <c r="AZ105" s="137" t="str">
        <f t="shared" si="1"/>
        <v>0</v>
      </c>
    </row>
    <row r="106" spans="1:52" hidden="1" x14ac:dyDescent="0.2">
      <c r="A106" s="103">
        <v>83</v>
      </c>
      <c r="B106" s="55"/>
      <c r="C106" s="41" t="s">
        <v>230</v>
      </c>
      <c r="D106" s="42" t="s">
        <v>229</v>
      </c>
      <c r="E106" s="41" t="s">
        <v>230</v>
      </c>
      <c r="F106" s="51" t="s">
        <v>84</v>
      </c>
      <c r="G106" s="51" t="s">
        <v>84</v>
      </c>
      <c r="H106" s="51" t="s">
        <v>84</v>
      </c>
      <c r="I106" s="51" t="s">
        <v>84</v>
      </c>
      <c r="J106" s="51" t="s">
        <v>84</v>
      </c>
      <c r="K106" s="43" t="s">
        <v>150</v>
      </c>
      <c r="L106" s="52"/>
      <c r="M106" s="43" t="s">
        <v>175</v>
      </c>
      <c r="N106" s="43" t="s">
        <v>126</v>
      </c>
      <c r="O106" s="51" t="s">
        <v>84</v>
      </c>
      <c r="P106" s="52" t="s">
        <v>84</v>
      </c>
      <c r="Q106" s="52" t="s">
        <v>84</v>
      </c>
      <c r="R106" s="51" t="s">
        <v>84</v>
      </c>
      <c r="S106" s="51" t="s">
        <v>84</v>
      </c>
      <c r="T106" s="51" t="s">
        <v>84</v>
      </c>
      <c r="U106" s="51" t="s">
        <v>84</v>
      </c>
      <c r="V106" s="51" t="s">
        <v>84</v>
      </c>
      <c r="W106" s="51" t="s">
        <v>84</v>
      </c>
      <c r="X106" s="51" t="s">
        <v>84</v>
      </c>
      <c r="Y106" s="51" t="s">
        <v>84</v>
      </c>
      <c r="Z106" s="51" t="s">
        <v>84</v>
      </c>
      <c r="AA106" s="51" t="s">
        <v>84</v>
      </c>
      <c r="AB106" s="51" t="s">
        <v>84</v>
      </c>
      <c r="AC106" s="51" t="s">
        <v>84</v>
      </c>
      <c r="AD106" s="51" t="s">
        <v>84</v>
      </c>
      <c r="AE106" s="51" t="s">
        <v>84</v>
      </c>
      <c r="AF106" s="51" t="s">
        <v>84</v>
      </c>
      <c r="AG106" s="51" t="s">
        <v>84</v>
      </c>
      <c r="AH106" s="51" t="s">
        <v>84</v>
      </c>
      <c r="AI106" s="51" t="s">
        <v>84</v>
      </c>
      <c r="AJ106" s="51" t="s">
        <v>84</v>
      </c>
      <c r="AK106" s="51" t="s">
        <v>84</v>
      </c>
      <c r="AL106" s="43" t="s">
        <v>126</v>
      </c>
      <c r="AM106" s="51"/>
      <c r="AN106" s="51"/>
      <c r="AO106" s="51"/>
      <c r="AP106" s="44">
        <v>1050000</v>
      </c>
      <c r="AQ106" s="133" t="s">
        <v>63</v>
      </c>
      <c r="AR106" s="133"/>
      <c r="AS106" s="133"/>
      <c r="AT106" s="133"/>
      <c r="AU106" s="133" t="s">
        <v>63</v>
      </c>
      <c r="AV106" s="20"/>
      <c r="AW106" s="20"/>
      <c r="AX106" s="20"/>
      <c r="AZ106" s="137" t="str">
        <f t="shared" si="1"/>
        <v>0</v>
      </c>
    </row>
    <row r="107" spans="1:52" x14ac:dyDescent="0.2">
      <c r="A107" s="103">
        <v>84</v>
      </c>
      <c r="B107" s="55"/>
      <c r="C107" s="45" t="s">
        <v>221</v>
      </c>
      <c r="D107" s="46" t="s">
        <v>220</v>
      </c>
      <c r="E107" s="45" t="s">
        <v>221</v>
      </c>
      <c r="F107" s="51" t="s">
        <v>84</v>
      </c>
      <c r="G107" s="51" t="s">
        <v>84</v>
      </c>
      <c r="H107" s="51" t="s">
        <v>84</v>
      </c>
      <c r="I107" s="51" t="s">
        <v>84</v>
      </c>
      <c r="J107" s="51" t="s">
        <v>84</v>
      </c>
      <c r="K107" s="47" t="s">
        <v>190</v>
      </c>
      <c r="L107" s="52"/>
      <c r="M107" s="47" t="s">
        <v>154</v>
      </c>
      <c r="N107" s="43" t="s">
        <v>126</v>
      </c>
      <c r="O107" s="51" t="s">
        <v>84</v>
      </c>
      <c r="P107" s="52" t="s">
        <v>84</v>
      </c>
      <c r="Q107" s="52" t="s">
        <v>84</v>
      </c>
      <c r="R107" s="51" t="s">
        <v>84</v>
      </c>
      <c r="S107" s="51" t="s">
        <v>84</v>
      </c>
      <c r="T107" s="51" t="s">
        <v>84</v>
      </c>
      <c r="U107" s="51" t="s">
        <v>84</v>
      </c>
      <c r="V107" s="51" t="s">
        <v>84</v>
      </c>
      <c r="W107" s="51" t="s">
        <v>84</v>
      </c>
      <c r="X107" s="51" t="s">
        <v>84</v>
      </c>
      <c r="Y107" s="51" t="s">
        <v>84</v>
      </c>
      <c r="Z107" s="51" t="s">
        <v>84</v>
      </c>
      <c r="AA107" s="51" t="s">
        <v>84</v>
      </c>
      <c r="AB107" s="51" t="s">
        <v>84</v>
      </c>
      <c r="AC107" s="51" t="s">
        <v>84</v>
      </c>
      <c r="AD107" s="51" t="s">
        <v>84</v>
      </c>
      <c r="AE107" s="51" t="s">
        <v>84</v>
      </c>
      <c r="AF107" s="51" t="s">
        <v>84</v>
      </c>
      <c r="AG107" s="51" t="s">
        <v>84</v>
      </c>
      <c r="AH107" s="51" t="s">
        <v>84</v>
      </c>
      <c r="AI107" s="51" t="s">
        <v>84</v>
      </c>
      <c r="AJ107" s="51" t="s">
        <v>84</v>
      </c>
      <c r="AK107" s="51" t="s">
        <v>84</v>
      </c>
      <c r="AL107" s="43" t="s">
        <v>126</v>
      </c>
      <c r="AM107" s="51"/>
      <c r="AN107" s="51"/>
      <c r="AO107" s="51"/>
      <c r="AP107" s="48">
        <v>160000</v>
      </c>
      <c r="AQ107" s="133" t="s">
        <v>63</v>
      </c>
      <c r="AR107" s="133"/>
      <c r="AS107" s="133" t="s">
        <v>164</v>
      </c>
      <c r="AT107" s="133"/>
      <c r="AU107" s="133" t="s">
        <v>63</v>
      </c>
      <c r="AV107" s="20"/>
      <c r="AW107" s="20"/>
      <c r="AX107" s="20"/>
      <c r="AY107" t="s">
        <v>430</v>
      </c>
      <c r="AZ107" s="137">
        <f t="shared" si="1"/>
        <v>160000</v>
      </c>
    </row>
    <row r="108" spans="1:52" x14ac:dyDescent="0.2">
      <c r="A108" s="103">
        <v>85</v>
      </c>
      <c r="B108" s="55"/>
      <c r="C108" s="41" t="s">
        <v>245</v>
      </c>
      <c r="D108" s="42" t="s">
        <v>244</v>
      </c>
      <c r="E108" s="41" t="s">
        <v>245</v>
      </c>
      <c r="F108" s="51" t="s">
        <v>84</v>
      </c>
      <c r="G108" s="51" t="s">
        <v>84</v>
      </c>
      <c r="H108" s="51" t="s">
        <v>84</v>
      </c>
      <c r="I108" s="51" t="s">
        <v>84</v>
      </c>
      <c r="J108" s="51" t="s">
        <v>84</v>
      </c>
      <c r="K108" s="43" t="s">
        <v>150</v>
      </c>
      <c r="L108" s="52"/>
      <c r="M108" s="43" t="s">
        <v>215</v>
      </c>
      <c r="N108" s="43" t="s">
        <v>126</v>
      </c>
      <c r="O108" s="51" t="s">
        <v>84</v>
      </c>
      <c r="P108" s="52" t="s">
        <v>84</v>
      </c>
      <c r="Q108" s="52" t="s">
        <v>84</v>
      </c>
      <c r="R108" s="51" t="s">
        <v>84</v>
      </c>
      <c r="S108" s="51" t="s">
        <v>84</v>
      </c>
      <c r="T108" s="51" t="s">
        <v>84</v>
      </c>
      <c r="U108" s="51" t="s">
        <v>84</v>
      </c>
      <c r="V108" s="51" t="s">
        <v>84</v>
      </c>
      <c r="W108" s="51" t="s">
        <v>84</v>
      </c>
      <c r="X108" s="51" t="s">
        <v>84</v>
      </c>
      <c r="Y108" s="51" t="s">
        <v>84</v>
      </c>
      <c r="Z108" s="51" t="s">
        <v>84</v>
      </c>
      <c r="AA108" s="51" t="s">
        <v>84</v>
      </c>
      <c r="AB108" s="51" t="s">
        <v>84</v>
      </c>
      <c r="AC108" s="51" t="s">
        <v>84</v>
      </c>
      <c r="AD108" s="51" t="s">
        <v>84</v>
      </c>
      <c r="AE108" s="51" t="s">
        <v>84</v>
      </c>
      <c r="AF108" s="51" t="s">
        <v>84</v>
      </c>
      <c r="AG108" s="51" t="s">
        <v>84</v>
      </c>
      <c r="AH108" s="51" t="s">
        <v>84</v>
      </c>
      <c r="AI108" s="51" t="s">
        <v>84</v>
      </c>
      <c r="AJ108" s="51" t="s">
        <v>84</v>
      </c>
      <c r="AK108" s="51" t="s">
        <v>84</v>
      </c>
      <c r="AL108" s="43" t="s">
        <v>126</v>
      </c>
      <c r="AM108" s="51"/>
      <c r="AN108" s="51"/>
      <c r="AO108" s="51"/>
      <c r="AP108" s="44">
        <v>210000</v>
      </c>
      <c r="AQ108" s="133" t="s">
        <v>63</v>
      </c>
      <c r="AR108" s="133"/>
      <c r="AS108" s="133" t="s">
        <v>164</v>
      </c>
      <c r="AT108" s="133"/>
      <c r="AU108" s="133" t="s">
        <v>63</v>
      </c>
      <c r="AV108" s="20"/>
      <c r="AW108" s="20"/>
      <c r="AX108" s="20"/>
      <c r="AY108" t="s">
        <v>430</v>
      </c>
      <c r="AZ108" s="137">
        <f t="shared" si="1"/>
        <v>210000</v>
      </c>
    </row>
    <row r="109" spans="1:52" hidden="1" x14ac:dyDescent="0.2">
      <c r="A109" s="103">
        <v>86</v>
      </c>
      <c r="B109" s="55"/>
      <c r="C109" s="41" t="s">
        <v>197</v>
      </c>
      <c r="D109" s="42" t="s">
        <v>199</v>
      </c>
      <c r="E109" s="41" t="s">
        <v>197</v>
      </c>
      <c r="F109" s="51" t="s">
        <v>84</v>
      </c>
      <c r="G109" s="51" t="s">
        <v>84</v>
      </c>
      <c r="H109" s="51" t="s">
        <v>84</v>
      </c>
      <c r="I109" s="51" t="s">
        <v>84</v>
      </c>
      <c r="J109" s="51" t="s">
        <v>84</v>
      </c>
      <c r="K109" s="43" t="s">
        <v>200</v>
      </c>
      <c r="L109" s="52"/>
      <c r="M109" s="43" t="s">
        <v>198</v>
      </c>
      <c r="N109" s="43" t="s">
        <v>126</v>
      </c>
      <c r="O109" s="51" t="s">
        <v>84</v>
      </c>
      <c r="P109" s="52" t="s">
        <v>84</v>
      </c>
      <c r="Q109" s="52" t="s">
        <v>84</v>
      </c>
      <c r="R109" s="51" t="s">
        <v>84</v>
      </c>
      <c r="S109" s="51" t="s">
        <v>84</v>
      </c>
      <c r="T109" s="51" t="s">
        <v>84</v>
      </c>
      <c r="U109" s="51" t="s">
        <v>84</v>
      </c>
      <c r="V109" s="51" t="s">
        <v>84</v>
      </c>
      <c r="W109" s="51" t="s">
        <v>84</v>
      </c>
      <c r="X109" s="51" t="s">
        <v>84</v>
      </c>
      <c r="Y109" s="51" t="s">
        <v>84</v>
      </c>
      <c r="Z109" s="51" t="s">
        <v>84</v>
      </c>
      <c r="AA109" s="51" t="s">
        <v>84</v>
      </c>
      <c r="AB109" s="51" t="s">
        <v>84</v>
      </c>
      <c r="AC109" s="51" t="s">
        <v>84</v>
      </c>
      <c r="AD109" s="51" t="s">
        <v>84</v>
      </c>
      <c r="AE109" s="51" t="s">
        <v>84</v>
      </c>
      <c r="AF109" s="51" t="s">
        <v>84</v>
      </c>
      <c r="AG109" s="51" t="s">
        <v>84</v>
      </c>
      <c r="AH109" s="51" t="s">
        <v>84</v>
      </c>
      <c r="AI109" s="51" t="s">
        <v>84</v>
      </c>
      <c r="AJ109" s="51" t="s">
        <v>84</v>
      </c>
      <c r="AK109" s="51" t="s">
        <v>84</v>
      </c>
      <c r="AL109" s="43" t="s">
        <v>126</v>
      </c>
      <c r="AM109" s="51"/>
      <c r="AN109" s="51"/>
      <c r="AO109" s="51"/>
      <c r="AP109" s="44">
        <v>3675000</v>
      </c>
      <c r="AQ109" s="133" t="s">
        <v>63</v>
      </c>
      <c r="AR109" s="133"/>
      <c r="AS109" s="133" t="s">
        <v>112</v>
      </c>
      <c r="AT109" s="133"/>
      <c r="AU109" s="133" t="s">
        <v>63</v>
      </c>
      <c r="AV109" s="20"/>
      <c r="AW109" s="20"/>
      <c r="AX109" s="20"/>
      <c r="AZ109" s="137" t="str">
        <f t="shared" si="1"/>
        <v>0</v>
      </c>
    </row>
    <row r="110" spans="1:52" hidden="1" x14ac:dyDescent="0.2">
      <c r="A110" s="103">
        <v>87</v>
      </c>
      <c r="B110" s="55"/>
      <c r="C110" s="45" t="s">
        <v>160</v>
      </c>
      <c r="D110" s="46" t="s">
        <v>159</v>
      </c>
      <c r="E110" s="45" t="s">
        <v>160</v>
      </c>
      <c r="F110" s="51" t="s">
        <v>84</v>
      </c>
      <c r="G110" s="51" t="s">
        <v>84</v>
      </c>
      <c r="H110" s="51" t="s">
        <v>84</v>
      </c>
      <c r="I110" s="51" t="s">
        <v>84</v>
      </c>
      <c r="J110" s="51" t="s">
        <v>84</v>
      </c>
      <c r="K110" s="47" t="s">
        <v>150</v>
      </c>
      <c r="L110" s="52"/>
      <c r="M110" s="47" t="s">
        <v>154</v>
      </c>
      <c r="N110" s="43" t="s">
        <v>126</v>
      </c>
      <c r="O110" s="51" t="s">
        <v>84</v>
      </c>
      <c r="P110" s="52" t="s">
        <v>84</v>
      </c>
      <c r="Q110" s="52" t="s">
        <v>84</v>
      </c>
      <c r="R110" s="51" t="s">
        <v>84</v>
      </c>
      <c r="S110" s="51" t="s">
        <v>84</v>
      </c>
      <c r="T110" s="51" t="s">
        <v>84</v>
      </c>
      <c r="U110" s="51" t="s">
        <v>84</v>
      </c>
      <c r="V110" s="51" t="s">
        <v>84</v>
      </c>
      <c r="W110" s="51" t="s">
        <v>84</v>
      </c>
      <c r="X110" s="51" t="s">
        <v>84</v>
      </c>
      <c r="Y110" s="51" t="s">
        <v>84</v>
      </c>
      <c r="Z110" s="51" t="s">
        <v>84</v>
      </c>
      <c r="AA110" s="51" t="s">
        <v>84</v>
      </c>
      <c r="AB110" s="51" t="s">
        <v>84</v>
      </c>
      <c r="AC110" s="51" t="s">
        <v>84</v>
      </c>
      <c r="AD110" s="51" t="s">
        <v>84</v>
      </c>
      <c r="AE110" s="51" t="s">
        <v>84</v>
      </c>
      <c r="AF110" s="51" t="s">
        <v>84</v>
      </c>
      <c r="AG110" s="51" t="s">
        <v>84</v>
      </c>
      <c r="AH110" s="51" t="s">
        <v>84</v>
      </c>
      <c r="AI110" s="51" t="s">
        <v>84</v>
      </c>
      <c r="AJ110" s="51" t="s">
        <v>84</v>
      </c>
      <c r="AK110" s="51" t="s">
        <v>84</v>
      </c>
      <c r="AL110" s="43" t="s">
        <v>126</v>
      </c>
      <c r="AM110" s="51"/>
      <c r="AN110" s="51"/>
      <c r="AO110" s="51"/>
      <c r="AP110" s="48">
        <v>1400000</v>
      </c>
      <c r="AQ110" s="133" t="s">
        <v>63</v>
      </c>
      <c r="AR110" s="133"/>
      <c r="AS110" s="133"/>
      <c r="AT110" s="133"/>
      <c r="AU110" s="133" t="s">
        <v>63</v>
      </c>
      <c r="AV110" s="20"/>
      <c r="AW110" s="20"/>
      <c r="AX110" s="20"/>
      <c r="AZ110" s="137" t="str">
        <f t="shared" si="1"/>
        <v>0</v>
      </c>
    </row>
    <row r="111" spans="1:52" hidden="1" x14ac:dyDescent="0.2">
      <c r="A111" s="103">
        <v>88</v>
      </c>
      <c r="B111" s="33"/>
      <c r="C111" s="64" t="s">
        <v>246</v>
      </c>
      <c r="D111" s="65" t="s">
        <v>196</v>
      </c>
      <c r="E111" s="64" t="s">
        <v>246</v>
      </c>
      <c r="F111" s="36" t="s">
        <v>84</v>
      </c>
      <c r="G111" s="36" t="s">
        <v>84</v>
      </c>
      <c r="H111" s="36" t="s">
        <v>84</v>
      </c>
      <c r="I111" s="36" t="s">
        <v>84</v>
      </c>
      <c r="J111" s="36" t="s">
        <v>84</v>
      </c>
      <c r="K111" s="66" t="s">
        <v>150</v>
      </c>
      <c r="L111" s="38"/>
      <c r="M111" s="66" t="s">
        <v>247</v>
      </c>
      <c r="N111" s="66" t="s">
        <v>126</v>
      </c>
      <c r="O111" s="36" t="s">
        <v>84</v>
      </c>
      <c r="P111" s="38" t="s">
        <v>84</v>
      </c>
      <c r="Q111" s="38" t="s">
        <v>84</v>
      </c>
      <c r="R111" s="36" t="s">
        <v>84</v>
      </c>
      <c r="S111" s="36" t="s">
        <v>84</v>
      </c>
      <c r="T111" s="36" t="s">
        <v>84</v>
      </c>
      <c r="U111" s="36" t="s">
        <v>84</v>
      </c>
      <c r="V111" s="36" t="s">
        <v>84</v>
      </c>
      <c r="W111" s="36" t="s">
        <v>84</v>
      </c>
      <c r="X111" s="36" t="s">
        <v>84</v>
      </c>
      <c r="Y111" s="36" t="s">
        <v>84</v>
      </c>
      <c r="Z111" s="36" t="s">
        <v>84</v>
      </c>
      <c r="AA111" s="36" t="s">
        <v>84</v>
      </c>
      <c r="AB111" s="36" t="s">
        <v>84</v>
      </c>
      <c r="AC111" s="36" t="s">
        <v>84</v>
      </c>
      <c r="AD111" s="36" t="s">
        <v>84</v>
      </c>
      <c r="AE111" s="36" t="s">
        <v>84</v>
      </c>
      <c r="AF111" s="36" t="s">
        <v>84</v>
      </c>
      <c r="AG111" s="36" t="s">
        <v>84</v>
      </c>
      <c r="AH111" s="36" t="s">
        <v>84</v>
      </c>
      <c r="AI111" s="36" t="s">
        <v>84</v>
      </c>
      <c r="AJ111" s="36" t="s">
        <v>84</v>
      </c>
      <c r="AK111" s="36" t="s">
        <v>84</v>
      </c>
      <c r="AL111" s="66" t="s">
        <v>126</v>
      </c>
      <c r="AM111" s="36"/>
      <c r="AN111" s="36"/>
      <c r="AO111" s="36"/>
      <c r="AP111" s="67">
        <v>490000</v>
      </c>
      <c r="AQ111" s="40" t="s">
        <v>63</v>
      </c>
      <c r="AR111" s="40"/>
      <c r="AS111" s="40" t="s">
        <v>164</v>
      </c>
      <c r="AT111" s="40"/>
      <c r="AU111" s="40" t="s">
        <v>63</v>
      </c>
      <c r="AV111" s="20"/>
      <c r="AW111" s="20"/>
      <c r="AX111" s="20"/>
      <c r="AZ111" s="137" t="str">
        <f t="shared" si="1"/>
        <v>0</v>
      </c>
    </row>
    <row r="112" spans="1:52" hidden="1" x14ac:dyDescent="0.2">
      <c r="A112" s="103">
        <v>89</v>
      </c>
      <c r="B112" s="30"/>
      <c r="C112" s="58" t="s">
        <v>197</v>
      </c>
      <c r="D112" s="59" t="s">
        <v>248</v>
      </c>
      <c r="E112" s="58" t="s">
        <v>197</v>
      </c>
      <c r="F112" s="31" t="s">
        <v>84</v>
      </c>
      <c r="G112" s="31" t="s">
        <v>84</v>
      </c>
      <c r="H112" s="31" t="s">
        <v>84</v>
      </c>
      <c r="I112" s="31" t="s">
        <v>84</v>
      </c>
      <c r="J112" s="31" t="s">
        <v>84</v>
      </c>
      <c r="K112" s="60" t="s">
        <v>200</v>
      </c>
      <c r="L112" s="32"/>
      <c r="M112" s="60" t="s">
        <v>198</v>
      </c>
      <c r="N112" s="60" t="s">
        <v>126</v>
      </c>
      <c r="O112" s="31" t="s">
        <v>84</v>
      </c>
      <c r="P112" s="32" t="s">
        <v>84</v>
      </c>
      <c r="Q112" s="32" t="s">
        <v>84</v>
      </c>
      <c r="R112" s="31" t="s">
        <v>84</v>
      </c>
      <c r="S112" s="31" t="s">
        <v>84</v>
      </c>
      <c r="T112" s="31" t="s">
        <v>84</v>
      </c>
      <c r="U112" s="31" t="s">
        <v>84</v>
      </c>
      <c r="V112" s="31" t="s">
        <v>84</v>
      </c>
      <c r="W112" s="31" t="s">
        <v>84</v>
      </c>
      <c r="X112" s="31" t="s">
        <v>84</v>
      </c>
      <c r="Y112" s="31" t="s">
        <v>84</v>
      </c>
      <c r="Z112" s="31" t="s">
        <v>84</v>
      </c>
      <c r="AA112" s="31" t="s">
        <v>84</v>
      </c>
      <c r="AB112" s="31" t="s">
        <v>84</v>
      </c>
      <c r="AC112" s="31" t="s">
        <v>84</v>
      </c>
      <c r="AD112" s="31" t="s">
        <v>84</v>
      </c>
      <c r="AE112" s="31" t="s">
        <v>84</v>
      </c>
      <c r="AF112" s="31" t="s">
        <v>84</v>
      </c>
      <c r="AG112" s="31" t="s">
        <v>84</v>
      </c>
      <c r="AH112" s="31" t="s">
        <v>84</v>
      </c>
      <c r="AI112" s="31" t="s">
        <v>84</v>
      </c>
      <c r="AJ112" s="31" t="s">
        <v>84</v>
      </c>
      <c r="AK112" s="31" t="s">
        <v>84</v>
      </c>
      <c r="AL112" s="60" t="s">
        <v>126</v>
      </c>
      <c r="AM112" s="31"/>
      <c r="AN112" s="31"/>
      <c r="AO112" s="31"/>
      <c r="AP112" s="62">
        <v>735000</v>
      </c>
      <c r="AQ112" s="63" t="s">
        <v>63</v>
      </c>
      <c r="AR112" s="63"/>
      <c r="AS112" s="63" t="s">
        <v>112</v>
      </c>
      <c r="AT112" s="63"/>
      <c r="AU112" s="63" t="s">
        <v>63</v>
      </c>
      <c r="AV112" s="20"/>
      <c r="AW112" s="20"/>
      <c r="AX112" s="20"/>
      <c r="AZ112" s="137" t="str">
        <f t="shared" si="1"/>
        <v>0</v>
      </c>
    </row>
    <row r="113" spans="1:52" hidden="1" x14ac:dyDescent="0.2">
      <c r="A113" s="103">
        <v>90</v>
      </c>
      <c r="B113" s="55"/>
      <c r="C113" s="45" t="s">
        <v>149</v>
      </c>
      <c r="D113" s="46" t="s">
        <v>148</v>
      </c>
      <c r="E113" s="45" t="s">
        <v>149</v>
      </c>
      <c r="F113" s="51" t="s">
        <v>84</v>
      </c>
      <c r="G113" s="51" t="s">
        <v>84</v>
      </c>
      <c r="H113" s="51" t="s">
        <v>84</v>
      </c>
      <c r="I113" s="51" t="s">
        <v>84</v>
      </c>
      <c r="J113" s="51" t="s">
        <v>84</v>
      </c>
      <c r="K113" s="47" t="s">
        <v>232</v>
      </c>
      <c r="L113" s="52"/>
      <c r="M113" s="47" t="s">
        <v>175</v>
      </c>
      <c r="N113" s="43" t="s">
        <v>126</v>
      </c>
      <c r="O113" s="51" t="s">
        <v>84</v>
      </c>
      <c r="P113" s="52" t="s">
        <v>84</v>
      </c>
      <c r="Q113" s="52" t="s">
        <v>84</v>
      </c>
      <c r="R113" s="51" t="s">
        <v>84</v>
      </c>
      <c r="S113" s="51" t="s">
        <v>84</v>
      </c>
      <c r="T113" s="51" t="s">
        <v>84</v>
      </c>
      <c r="U113" s="51" t="s">
        <v>84</v>
      </c>
      <c r="V113" s="51" t="s">
        <v>84</v>
      </c>
      <c r="W113" s="51" t="s">
        <v>84</v>
      </c>
      <c r="X113" s="51" t="s">
        <v>84</v>
      </c>
      <c r="Y113" s="51" t="s">
        <v>84</v>
      </c>
      <c r="Z113" s="51" t="s">
        <v>84</v>
      </c>
      <c r="AA113" s="51" t="s">
        <v>84</v>
      </c>
      <c r="AB113" s="51" t="s">
        <v>84</v>
      </c>
      <c r="AC113" s="51" t="s">
        <v>84</v>
      </c>
      <c r="AD113" s="51" t="s">
        <v>84</v>
      </c>
      <c r="AE113" s="51" t="s">
        <v>84</v>
      </c>
      <c r="AF113" s="51" t="s">
        <v>84</v>
      </c>
      <c r="AG113" s="51" t="s">
        <v>84</v>
      </c>
      <c r="AH113" s="51" t="s">
        <v>84</v>
      </c>
      <c r="AI113" s="51" t="s">
        <v>84</v>
      </c>
      <c r="AJ113" s="51" t="s">
        <v>84</v>
      </c>
      <c r="AK113" s="51" t="s">
        <v>84</v>
      </c>
      <c r="AL113" s="43" t="s">
        <v>126</v>
      </c>
      <c r="AM113" s="51"/>
      <c r="AN113" s="51"/>
      <c r="AO113" s="51"/>
      <c r="AP113" s="48">
        <v>4800000</v>
      </c>
      <c r="AQ113" s="133" t="s">
        <v>63</v>
      </c>
      <c r="AR113" s="133"/>
      <c r="AS113" s="133" t="s">
        <v>112</v>
      </c>
      <c r="AT113" s="133"/>
      <c r="AU113" s="133" t="s">
        <v>63</v>
      </c>
      <c r="AV113" s="20"/>
      <c r="AW113" s="20"/>
      <c r="AX113" s="20"/>
      <c r="AZ113" s="137" t="str">
        <f t="shared" si="1"/>
        <v>0</v>
      </c>
    </row>
    <row r="114" spans="1:52" hidden="1" x14ac:dyDescent="0.2">
      <c r="A114" s="103">
        <v>91</v>
      </c>
      <c r="B114" s="55"/>
      <c r="C114" s="41" t="s">
        <v>166</v>
      </c>
      <c r="D114" s="42" t="s">
        <v>165</v>
      </c>
      <c r="E114" s="41" t="s">
        <v>166</v>
      </c>
      <c r="F114" s="51" t="s">
        <v>84</v>
      </c>
      <c r="G114" s="51" t="s">
        <v>84</v>
      </c>
      <c r="H114" s="51" t="s">
        <v>84</v>
      </c>
      <c r="I114" s="51" t="s">
        <v>84</v>
      </c>
      <c r="J114" s="51" t="s">
        <v>84</v>
      </c>
      <c r="K114" s="43" t="s">
        <v>150</v>
      </c>
      <c r="L114" s="52"/>
      <c r="M114" s="43" t="s">
        <v>154</v>
      </c>
      <c r="N114" s="43" t="s">
        <v>126</v>
      </c>
      <c r="O114" s="51" t="s">
        <v>84</v>
      </c>
      <c r="P114" s="52" t="s">
        <v>84</v>
      </c>
      <c r="Q114" s="52" t="s">
        <v>84</v>
      </c>
      <c r="R114" s="51" t="s">
        <v>84</v>
      </c>
      <c r="S114" s="51" t="s">
        <v>84</v>
      </c>
      <c r="T114" s="51" t="s">
        <v>84</v>
      </c>
      <c r="U114" s="51" t="s">
        <v>84</v>
      </c>
      <c r="V114" s="51" t="s">
        <v>84</v>
      </c>
      <c r="W114" s="51" t="s">
        <v>84</v>
      </c>
      <c r="X114" s="51" t="s">
        <v>84</v>
      </c>
      <c r="Y114" s="51" t="s">
        <v>84</v>
      </c>
      <c r="Z114" s="51" t="s">
        <v>84</v>
      </c>
      <c r="AA114" s="51" t="s">
        <v>84</v>
      </c>
      <c r="AB114" s="51" t="s">
        <v>84</v>
      </c>
      <c r="AC114" s="51" t="s">
        <v>84</v>
      </c>
      <c r="AD114" s="51" t="s">
        <v>84</v>
      </c>
      <c r="AE114" s="51" t="s">
        <v>84</v>
      </c>
      <c r="AF114" s="51" t="s">
        <v>84</v>
      </c>
      <c r="AG114" s="51" t="s">
        <v>84</v>
      </c>
      <c r="AH114" s="51" t="s">
        <v>84</v>
      </c>
      <c r="AI114" s="51" t="s">
        <v>84</v>
      </c>
      <c r="AJ114" s="51" t="s">
        <v>84</v>
      </c>
      <c r="AK114" s="51" t="s">
        <v>84</v>
      </c>
      <c r="AL114" s="43" t="s">
        <v>126</v>
      </c>
      <c r="AM114" s="51"/>
      <c r="AN114" s="51"/>
      <c r="AO114" s="51"/>
      <c r="AP114" s="44">
        <v>1400000</v>
      </c>
      <c r="AQ114" s="133" t="s">
        <v>63</v>
      </c>
      <c r="AR114" s="133"/>
      <c r="AS114" s="133"/>
      <c r="AT114" s="133"/>
      <c r="AU114" s="133" t="s">
        <v>63</v>
      </c>
      <c r="AV114" s="20"/>
      <c r="AW114" s="20"/>
      <c r="AX114" s="20"/>
      <c r="AZ114" s="137" t="str">
        <f t="shared" si="1"/>
        <v>0</v>
      </c>
    </row>
    <row r="115" spans="1:52" hidden="1" x14ac:dyDescent="0.2">
      <c r="A115" s="103">
        <v>92</v>
      </c>
      <c r="B115" s="55"/>
      <c r="C115" s="45" t="s">
        <v>166</v>
      </c>
      <c r="D115" s="46" t="s">
        <v>165</v>
      </c>
      <c r="E115" s="45" t="s">
        <v>166</v>
      </c>
      <c r="F115" s="51" t="s">
        <v>84</v>
      </c>
      <c r="G115" s="51" t="s">
        <v>84</v>
      </c>
      <c r="H115" s="51" t="s">
        <v>84</v>
      </c>
      <c r="I115" s="51" t="s">
        <v>84</v>
      </c>
      <c r="J115" s="51" t="s">
        <v>84</v>
      </c>
      <c r="K115" s="47" t="s">
        <v>150</v>
      </c>
      <c r="L115" s="52"/>
      <c r="M115" s="47" t="s">
        <v>252</v>
      </c>
      <c r="N115" s="43" t="s">
        <v>126</v>
      </c>
      <c r="O115" s="51" t="s">
        <v>84</v>
      </c>
      <c r="P115" s="52" t="s">
        <v>84</v>
      </c>
      <c r="Q115" s="52" t="s">
        <v>84</v>
      </c>
      <c r="R115" s="51" t="s">
        <v>84</v>
      </c>
      <c r="S115" s="51" t="s">
        <v>84</v>
      </c>
      <c r="T115" s="51" t="s">
        <v>84</v>
      </c>
      <c r="U115" s="51" t="s">
        <v>84</v>
      </c>
      <c r="V115" s="51" t="s">
        <v>84</v>
      </c>
      <c r="W115" s="51" t="s">
        <v>84</v>
      </c>
      <c r="X115" s="51" t="s">
        <v>84</v>
      </c>
      <c r="Y115" s="51" t="s">
        <v>84</v>
      </c>
      <c r="Z115" s="51" t="s">
        <v>84</v>
      </c>
      <c r="AA115" s="51" t="s">
        <v>84</v>
      </c>
      <c r="AB115" s="51" t="s">
        <v>84</v>
      </c>
      <c r="AC115" s="51" t="s">
        <v>84</v>
      </c>
      <c r="AD115" s="51" t="s">
        <v>84</v>
      </c>
      <c r="AE115" s="51" t="s">
        <v>84</v>
      </c>
      <c r="AF115" s="51" t="s">
        <v>84</v>
      </c>
      <c r="AG115" s="51" t="s">
        <v>84</v>
      </c>
      <c r="AH115" s="51" t="s">
        <v>84</v>
      </c>
      <c r="AI115" s="51" t="s">
        <v>84</v>
      </c>
      <c r="AJ115" s="51" t="s">
        <v>84</v>
      </c>
      <c r="AK115" s="51" t="s">
        <v>84</v>
      </c>
      <c r="AL115" s="43" t="s">
        <v>126</v>
      </c>
      <c r="AM115" s="51"/>
      <c r="AN115" s="51"/>
      <c r="AO115" s="51"/>
      <c r="AP115" s="48">
        <v>3600000</v>
      </c>
      <c r="AQ115" s="133" t="s">
        <v>63</v>
      </c>
      <c r="AR115" s="133"/>
      <c r="AS115" s="133"/>
      <c r="AT115" s="133"/>
      <c r="AU115" s="133" t="s">
        <v>63</v>
      </c>
      <c r="AV115" s="20"/>
      <c r="AW115" s="20"/>
      <c r="AX115" s="20"/>
      <c r="AZ115" s="137" t="str">
        <f t="shared" si="1"/>
        <v>0</v>
      </c>
    </row>
    <row r="116" spans="1:52" hidden="1" x14ac:dyDescent="0.2">
      <c r="A116" s="103">
        <v>93</v>
      </c>
      <c r="B116" s="55"/>
      <c r="C116" s="41" t="s">
        <v>185</v>
      </c>
      <c r="D116" s="42" t="s">
        <v>184</v>
      </c>
      <c r="E116" s="41" t="s">
        <v>185</v>
      </c>
      <c r="F116" s="51" t="s">
        <v>84</v>
      </c>
      <c r="G116" s="51" t="s">
        <v>84</v>
      </c>
      <c r="H116" s="51" t="s">
        <v>84</v>
      </c>
      <c r="I116" s="51" t="s">
        <v>84</v>
      </c>
      <c r="J116" s="51" t="s">
        <v>84</v>
      </c>
      <c r="K116" s="43" t="s">
        <v>186</v>
      </c>
      <c r="L116" s="52"/>
      <c r="M116" s="43" t="s">
        <v>171</v>
      </c>
      <c r="N116" s="43" t="s">
        <v>126</v>
      </c>
      <c r="O116" s="51" t="s">
        <v>84</v>
      </c>
      <c r="P116" s="52" t="s">
        <v>84</v>
      </c>
      <c r="Q116" s="52" t="s">
        <v>84</v>
      </c>
      <c r="R116" s="51" t="s">
        <v>84</v>
      </c>
      <c r="S116" s="51" t="s">
        <v>84</v>
      </c>
      <c r="T116" s="51" t="s">
        <v>84</v>
      </c>
      <c r="U116" s="51" t="s">
        <v>84</v>
      </c>
      <c r="V116" s="51" t="s">
        <v>84</v>
      </c>
      <c r="W116" s="51" t="s">
        <v>84</v>
      </c>
      <c r="X116" s="51" t="s">
        <v>84</v>
      </c>
      <c r="Y116" s="51" t="s">
        <v>84</v>
      </c>
      <c r="Z116" s="51" t="s">
        <v>84</v>
      </c>
      <c r="AA116" s="51" t="s">
        <v>84</v>
      </c>
      <c r="AB116" s="51" t="s">
        <v>84</v>
      </c>
      <c r="AC116" s="51" t="s">
        <v>84</v>
      </c>
      <c r="AD116" s="51" t="s">
        <v>84</v>
      </c>
      <c r="AE116" s="51" t="s">
        <v>84</v>
      </c>
      <c r="AF116" s="51" t="s">
        <v>84</v>
      </c>
      <c r="AG116" s="51" t="s">
        <v>84</v>
      </c>
      <c r="AH116" s="51" t="s">
        <v>84</v>
      </c>
      <c r="AI116" s="51" t="s">
        <v>84</v>
      </c>
      <c r="AJ116" s="51" t="s">
        <v>84</v>
      </c>
      <c r="AK116" s="51" t="s">
        <v>84</v>
      </c>
      <c r="AL116" s="43" t="s">
        <v>126</v>
      </c>
      <c r="AM116" s="51"/>
      <c r="AN116" s="51"/>
      <c r="AO116" s="51"/>
      <c r="AP116" s="44">
        <v>5460000</v>
      </c>
      <c r="AQ116" s="133" t="s">
        <v>63</v>
      </c>
      <c r="AR116" s="133"/>
      <c r="AS116" s="133" t="s">
        <v>112</v>
      </c>
      <c r="AT116" s="133"/>
      <c r="AU116" s="133" t="s">
        <v>63</v>
      </c>
      <c r="AV116" s="20"/>
      <c r="AW116" s="20"/>
      <c r="AX116" s="20"/>
      <c r="AZ116" s="137" t="str">
        <f t="shared" si="1"/>
        <v>0</v>
      </c>
    </row>
    <row r="117" spans="1:52" x14ac:dyDescent="0.2">
      <c r="A117" s="103">
        <v>94</v>
      </c>
      <c r="B117" s="55"/>
      <c r="C117" s="41" t="s">
        <v>219</v>
      </c>
      <c r="D117" s="42" t="s">
        <v>218</v>
      </c>
      <c r="E117" s="41" t="s">
        <v>219</v>
      </c>
      <c r="F117" s="51" t="s">
        <v>84</v>
      </c>
      <c r="G117" s="51" t="s">
        <v>84</v>
      </c>
      <c r="H117" s="51" t="s">
        <v>84</v>
      </c>
      <c r="I117" s="51" t="s">
        <v>84</v>
      </c>
      <c r="J117" s="51" t="s">
        <v>84</v>
      </c>
      <c r="K117" s="43" t="s">
        <v>150</v>
      </c>
      <c r="L117" s="52"/>
      <c r="M117" s="43" t="s">
        <v>151</v>
      </c>
      <c r="N117" s="43" t="s">
        <v>126</v>
      </c>
      <c r="O117" s="51" t="s">
        <v>84</v>
      </c>
      <c r="P117" s="52" t="s">
        <v>84</v>
      </c>
      <c r="Q117" s="52" t="s">
        <v>84</v>
      </c>
      <c r="R117" s="51" t="s">
        <v>84</v>
      </c>
      <c r="S117" s="51" t="s">
        <v>84</v>
      </c>
      <c r="T117" s="51" t="s">
        <v>84</v>
      </c>
      <c r="U117" s="51" t="s">
        <v>84</v>
      </c>
      <c r="V117" s="51" t="s">
        <v>84</v>
      </c>
      <c r="W117" s="51" t="s">
        <v>84</v>
      </c>
      <c r="X117" s="51" t="s">
        <v>84</v>
      </c>
      <c r="Y117" s="51" t="s">
        <v>84</v>
      </c>
      <c r="Z117" s="51" t="s">
        <v>84</v>
      </c>
      <c r="AA117" s="51" t="s">
        <v>84</v>
      </c>
      <c r="AB117" s="51" t="s">
        <v>84</v>
      </c>
      <c r="AC117" s="51" t="s">
        <v>84</v>
      </c>
      <c r="AD117" s="51" t="s">
        <v>84</v>
      </c>
      <c r="AE117" s="51" t="s">
        <v>84</v>
      </c>
      <c r="AF117" s="51" t="s">
        <v>84</v>
      </c>
      <c r="AG117" s="51" t="s">
        <v>84</v>
      </c>
      <c r="AH117" s="51" t="s">
        <v>84</v>
      </c>
      <c r="AI117" s="51" t="s">
        <v>84</v>
      </c>
      <c r="AJ117" s="51" t="s">
        <v>84</v>
      </c>
      <c r="AK117" s="51" t="s">
        <v>84</v>
      </c>
      <c r="AL117" s="43" t="s">
        <v>126</v>
      </c>
      <c r="AM117" s="51"/>
      <c r="AN117" s="51"/>
      <c r="AO117" s="51"/>
      <c r="AP117" s="44">
        <v>270000</v>
      </c>
      <c r="AQ117" s="133" t="s">
        <v>63</v>
      </c>
      <c r="AR117" s="133"/>
      <c r="AS117" s="133"/>
      <c r="AT117" s="133"/>
      <c r="AU117" s="133" t="s">
        <v>63</v>
      </c>
      <c r="AV117" s="20"/>
      <c r="AW117" s="20"/>
      <c r="AX117" s="20"/>
      <c r="AY117" t="s">
        <v>430</v>
      </c>
      <c r="AZ117" s="137">
        <f t="shared" si="1"/>
        <v>270000</v>
      </c>
    </row>
    <row r="118" spans="1:52" x14ac:dyDescent="0.2">
      <c r="A118" s="103">
        <v>95</v>
      </c>
      <c r="B118" s="55"/>
      <c r="C118" s="41" t="s">
        <v>192</v>
      </c>
      <c r="D118" s="42" t="s">
        <v>191</v>
      </c>
      <c r="E118" s="41" t="s">
        <v>192</v>
      </c>
      <c r="F118" s="51" t="s">
        <v>84</v>
      </c>
      <c r="G118" s="51" t="s">
        <v>84</v>
      </c>
      <c r="H118" s="51" t="s">
        <v>84</v>
      </c>
      <c r="I118" s="51" t="s">
        <v>84</v>
      </c>
      <c r="J118" s="51" t="s">
        <v>84</v>
      </c>
      <c r="K118" s="43" t="s">
        <v>193</v>
      </c>
      <c r="L118" s="52"/>
      <c r="M118" s="43" t="s">
        <v>194</v>
      </c>
      <c r="N118" s="43" t="s">
        <v>126</v>
      </c>
      <c r="O118" s="51" t="s">
        <v>84</v>
      </c>
      <c r="P118" s="52" t="s">
        <v>84</v>
      </c>
      <c r="Q118" s="52" t="s">
        <v>84</v>
      </c>
      <c r="R118" s="51" t="s">
        <v>84</v>
      </c>
      <c r="S118" s="51" t="s">
        <v>84</v>
      </c>
      <c r="T118" s="51" t="s">
        <v>84</v>
      </c>
      <c r="U118" s="51" t="s">
        <v>84</v>
      </c>
      <c r="V118" s="51" t="s">
        <v>84</v>
      </c>
      <c r="W118" s="51" t="s">
        <v>84</v>
      </c>
      <c r="X118" s="51" t="s">
        <v>84</v>
      </c>
      <c r="Y118" s="51" t="s">
        <v>84</v>
      </c>
      <c r="Z118" s="51" t="s">
        <v>84</v>
      </c>
      <c r="AA118" s="51" t="s">
        <v>84</v>
      </c>
      <c r="AB118" s="51" t="s">
        <v>84</v>
      </c>
      <c r="AC118" s="51" t="s">
        <v>84</v>
      </c>
      <c r="AD118" s="51" t="s">
        <v>84</v>
      </c>
      <c r="AE118" s="51" t="s">
        <v>84</v>
      </c>
      <c r="AF118" s="51" t="s">
        <v>84</v>
      </c>
      <c r="AG118" s="51" t="s">
        <v>84</v>
      </c>
      <c r="AH118" s="51" t="s">
        <v>84</v>
      </c>
      <c r="AI118" s="51" t="s">
        <v>84</v>
      </c>
      <c r="AJ118" s="51" t="s">
        <v>84</v>
      </c>
      <c r="AK118" s="51" t="s">
        <v>84</v>
      </c>
      <c r="AL118" s="43" t="s">
        <v>126</v>
      </c>
      <c r="AM118" s="51"/>
      <c r="AN118" s="51"/>
      <c r="AO118" s="51"/>
      <c r="AP118" s="44">
        <v>160000</v>
      </c>
      <c r="AQ118" s="133" t="s">
        <v>142</v>
      </c>
      <c r="AR118" s="133"/>
      <c r="AS118" s="133"/>
      <c r="AT118" s="133"/>
      <c r="AU118" s="133" t="s">
        <v>142</v>
      </c>
      <c r="AV118" s="20"/>
      <c r="AW118" s="20"/>
      <c r="AX118" s="20"/>
      <c r="AY118" t="s">
        <v>430</v>
      </c>
      <c r="AZ118" s="137">
        <f t="shared" si="1"/>
        <v>160000</v>
      </c>
    </row>
    <row r="119" spans="1:52" x14ac:dyDescent="0.2">
      <c r="A119" s="103">
        <v>96</v>
      </c>
      <c r="B119" s="55"/>
      <c r="C119" s="41" t="s">
        <v>249</v>
      </c>
      <c r="D119" s="42" t="s">
        <v>253</v>
      </c>
      <c r="E119" s="41" t="s">
        <v>249</v>
      </c>
      <c r="F119" s="51" t="s">
        <v>84</v>
      </c>
      <c r="G119" s="51" t="s">
        <v>84</v>
      </c>
      <c r="H119" s="51" t="s">
        <v>84</v>
      </c>
      <c r="I119" s="51" t="s">
        <v>84</v>
      </c>
      <c r="J119" s="51" t="s">
        <v>84</v>
      </c>
      <c r="K119" s="43" t="s">
        <v>250</v>
      </c>
      <c r="L119" s="52"/>
      <c r="M119" s="43" t="s">
        <v>251</v>
      </c>
      <c r="N119" s="43" t="s">
        <v>126</v>
      </c>
      <c r="O119" s="51" t="s">
        <v>84</v>
      </c>
      <c r="P119" s="52" t="s">
        <v>84</v>
      </c>
      <c r="Q119" s="52" t="s">
        <v>84</v>
      </c>
      <c r="R119" s="51" t="s">
        <v>84</v>
      </c>
      <c r="S119" s="51" t="s">
        <v>84</v>
      </c>
      <c r="T119" s="51" t="s">
        <v>84</v>
      </c>
      <c r="U119" s="51" t="s">
        <v>84</v>
      </c>
      <c r="V119" s="51" t="s">
        <v>84</v>
      </c>
      <c r="W119" s="51" t="s">
        <v>84</v>
      </c>
      <c r="X119" s="51" t="s">
        <v>84</v>
      </c>
      <c r="Y119" s="51" t="s">
        <v>84</v>
      </c>
      <c r="Z119" s="51" t="s">
        <v>84</v>
      </c>
      <c r="AA119" s="51" t="s">
        <v>84</v>
      </c>
      <c r="AB119" s="51" t="s">
        <v>84</v>
      </c>
      <c r="AC119" s="51" t="s">
        <v>84</v>
      </c>
      <c r="AD119" s="51" t="s">
        <v>84</v>
      </c>
      <c r="AE119" s="51" t="s">
        <v>84</v>
      </c>
      <c r="AF119" s="51" t="s">
        <v>84</v>
      </c>
      <c r="AG119" s="51" t="s">
        <v>84</v>
      </c>
      <c r="AH119" s="51" t="s">
        <v>84</v>
      </c>
      <c r="AI119" s="51" t="s">
        <v>84</v>
      </c>
      <c r="AJ119" s="51" t="s">
        <v>84</v>
      </c>
      <c r="AK119" s="51" t="s">
        <v>84</v>
      </c>
      <c r="AL119" s="43" t="s">
        <v>126</v>
      </c>
      <c r="AM119" s="51"/>
      <c r="AN119" s="51"/>
      <c r="AO119" s="51"/>
      <c r="AP119" s="44">
        <v>200000</v>
      </c>
      <c r="AQ119" s="133" t="s">
        <v>63</v>
      </c>
      <c r="AR119" s="133"/>
      <c r="AS119" s="133" t="s">
        <v>254</v>
      </c>
      <c r="AT119" s="133"/>
      <c r="AU119" s="133" t="s">
        <v>63</v>
      </c>
      <c r="AV119" s="20"/>
      <c r="AW119" s="20"/>
      <c r="AX119" s="20"/>
      <c r="AY119" t="s">
        <v>430</v>
      </c>
      <c r="AZ119" s="137">
        <f t="shared" si="1"/>
        <v>200000</v>
      </c>
    </row>
    <row r="120" spans="1:52" hidden="1" x14ac:dyDescent="0.2">
      <c r="A120" s="103">
        <v>97</v>
      </c>
      <c r="B120" s="55"/>
      <c r="C120" s="45" t="s">
        <v>204</v>
      </c>
      <c r="D120" s="46" t="s">
        <v>148</v>
      </c>
      <c r="E120" s="45" t="s">
        <v>204</v>
      </c>
      <c r="F120" s="51" t="s">
        <v>84</v>
      </c>
      <c r="G120" s="51" t="s">
        <v>84</v>
      </c>
      <c r="H120" s="51" t="s">
        <v>84</v>
      </c>
      <c r="I120" s="51" t="s">
        <v>84</v>
      </c>
      <c r="J120" s="51" t="s">
        <v>84</v>
      </c>
      <c r="K120" s="47" t="s">
        <v>227</v>
      </c>
      <c r="L120" s="52"/>
      <c r="M120" s="47" t="s">
        <v>175</v>
      </c>
      <c r="N120" s="43" t="s">
        <v>126</v>
      </c>
      <c r="O120" s="51" t="s">
        <v>84</v>
      </c>
      <c r="P120" s="52" t="s">
        <v>84</v>
      </c>
      <c r="Q120" s="52" t="s">
        <v>84</v>
      </c>
      <c r="R120" s="51" t="s">
        <v>84</v>
      </c>
      <c r="S120" s="51" t="s">
        <v>84</v>
      </c>
      <c r="T120" s="51" t="s">
        <v>84</v>
      </c>
      <c r="U120" s="51" t="s">
        <v>84</v>
      </c>
      <c r="V120" s="51" t="s">
        <v>84</v>
      </c>
      <c r="W120" s="51" t="s">
        <v>84</v>
      </c>
      <c r="X120" s="51" t="s">
        <v>84</v>
      </c>
      <c r="Y120" s="51" t="s">
        <v>84</v>
      </c>
      <c r="Z120" s="51" t="s">
        <v>84</v>
      </c>
      <c r="AA120" s="51" t="s">
        <v>84</v>
      </c>
      <c r="AB120" s="51" t="s">
        <v>84</v>
      </c>
      <c r="AC120" s="51" t="s">
        <v>84</v>
      </c>
      <c r="AD120" s="51" t="s">
        <v>84</v>
      </c>
      <c r="AE120" s="51" t="s">
        <v>84</v>
      </c>
      <c r="AF120" s="51" t="s">
        <v>84</v>
      </c>
      <c r="AG120" s="51" t="s">
        <v>84</v>
      </c>
      <c r="AH120" s="51" t="s">
        <v>84</v>
      </c>
      <c r="AI120" s="51" t="s">
        <v>84</v>
      </c>
      <c r="AJ120" s="51" t="s">
        <v>84</v>
      </c>
      <c r="AK120" s="51" t="s">
        <v>84</v>
      </c>
      <c r="AL120" s="43" t="s">
        <v>126</v>
      </c>
      <c r="AM120" s="51"/>
      <c r="AN120" s="51"/>
      <c r="AO120" s="51"/>
      <c r="AP120" s="48">
        <v>1200000</v>
      </c>
      <c r="AQ120" s="133" t="s">
        <v>63</v>
      </c>
      <c r="AR120" s="133"/>
      <c r="AS120" s="133" t="s">
        <v>127</v>
      </c>
      <c r="AT120" s="133"/>
      <c r="AU120" s="133" t="s">
        <v>63</v>
      </c>
      <c r="AV120" s="20"/>
      <c r="AW120" s="20"/>
      <c r="AX120" s="20"/>
      <c r="AZ120" s="137" t="str">
        <f t="shared" si="1"/>
        <v>0</v>
      </c>
    </row>
    <row r="121" spans="1:52" hidden="1" x14ac:dyDescent="0.2">
      <c r="A121" s="103">
        <v>98</v>
      </c>
      <c r="B121" s="55"/>
      <c r="C121" s="41" t="s">
        <v>219</v>
      </c>
      <c r="D121" s="42" t="s">
        <v>218</v>
      </c>
      <c r="E121" s="41" t="s">
        <v>219</v>
      </c>
      <c r="F121" s="51" t="s">
        <v>84</v>
      </c>
      <c r="G121" s="51" t="s">
        <v>84</v>
      </c>
      <c r="H121" s="51" t="s">
        <v>84</v>
      </c>
      <c r="I121" s="51" t="s">
        <v>84</v>
      </c>
      <c r="J121" s="51" t="s">
        <v>84</v>
      </c>
      <c r="K121" s="43" t="s">
        <v>150</v>
      </c>
      <c r="L121" s="52"/>
      <c r="M121" s="43" t="s">
        <v>154</v>
      </c>
      <c r="N121" s="43" t="s">
        <v>126</v>
      </c>
      <c r="O121" s="51" t="s">
        <v>84</v>
      </c>
      <c r="P121" s="52" t="s">
        <v>84</v>
      </c>
      <c r="Q121" s="52" t="s">
        <v>84</v>
      </c>
      <c r="R121" s="51" t="s">
        <v>84</v>
      </c>
      <c r="S121" s="51" t="s">
        <v>84</v>
      </c>
      <c r="T121" s="51" t="s">
        <v>84</v>
      </c>
      <c r="U121" s="51" t="s">
        <v>84</v>
      </c>
      <c r="V121" s="51" t="s">
        <v>84</v>
      </c>
      <c r="W121" s="51" t="s">
        <v>84</v>
      </c>
      <c r="X121" s="51" t="s">
        <v>84</v>
      </c>
      <c r="Y121" s="51" t="s">
        <v>84</v>
      </c>
      <c r="Z121" s="51" t="s">
        <v>84</v>
      </c>
      <c r="AA121" s="51" t="s">
        <v>84</v>
      </c>
      <c r="AB121" s="51" t="s">
        <v>84</v>
      </c>
      <c r="AC121" s="51" t="s">
        <v>84</v>
      </c>
      <c r="AD121" s="51" t="s">
        <v>84</v>
      </c>
      <c r="AE121" s="51" t="s">
        <v>84</v>
      </c>
      <c r="AF121" s="51" t="s">
        <v>84</v>
      </c>
      <c r="AG121" s="51" t="s">
        <v>84</v>
      </c>
      <c r="AH121" s="51" t="s">
        <v>84</v>
      </c>
      <c r="AI121" s="51" t="s">
        <v>84</v>
      </c>
      <c r="AJ121" s="51" t="s">
        <v>84</v>
      </c>
      <c r="AK121" s="51" t="s">
        <v>84</v>
      </c>
      <c r="AL121" s="43" t="s">
        <v>126</v>
      </c>
      <c r="AM121" s="51"/>
      <c r="AN121" s="51"/>
      <c r="AO121" s="51"/>
      <c r="AP121" s="44">
        <v>320000</v>
      </c>
      <c r="AQ121" s="133" t="s">
        <v>63</v>
      </c>
      <c r="AR121" s="133"/>
      <c r="AS121" s="133"/>
      <c r="AT121" s="133"/>
      <c r="AU121" s="133" t="s">
        <v>63</v>
      </c>
      <c r="AV121" s="20"/>
      <c r="AW121" s="20"/>
      <c r="AX121" s="20"/>
      <c r="AZ121" s="137" t="str">
        <f t="shared" si="1"/>
        <v>0</v>
      </c>
    </row>
    <row r="122" spans="1:52" hidden="1" x14ac:dyDescent="0.2">
      <c r="A122" s="103">
        <v>99</v>
      </c>
      <c r="B122" s="55"/>
      <c r="C122" s="45" t="s">
        <v>256</v>
      </c>
      <c r="D122" s="46" t="s">
        <v>255</v>
      </c>
      <c r="E122" s="45" t="s">
        <v>256</v>
      </c>
      <c r="F122" s="51" t="s">
        <v>84</v>
      </c>
      <c r="G122" s="51" t="s">
        <v>84</v>
      </c>
      <c r="H122" s="51" t="s">
        <v>84</v>
      </c>
      <c r="I122" s="51" t="s">
        <v>84</v>
      </c>
      <c r="J122" s="51" t="s">
        <v>84</v>
      </c>
      <c r="K122" s="47" t="s">
        <v>150</v>
      </c>
      <c r="L122" s="52"/>
      <c r="M122" s="47" t="s">
        <v>175</v>
      </c>
      <c r="N122" s="43" t="s">
        <v>126</v>
      </c>
      <c r="O122" s="51" t="s">
        <v>84</v>
      </c>
      <c r="P122" s="52" t="s">
        <v>84</v>
      </c>
      <c r="Q122" s="52" t="s">
        <v>84</v>
      </c>
      <c r="R122" s="51" t="s">
        <v>84</v>
      </c>
      <c r="S122" s="51" t="s">
        <v>84</v>
      </c>
      <c r="T122" s="51" t="s">
        <v>84</v>
      </c>
      <c r="U122" s="51" t="s">
        <v>84</v>
      </c>
      <c r="V122" s="51" t="s">
        <v>84</v>
      </c>
      <c r="W122" s="51" t="s">
        <v>84</v>
      </c>
      <c r="X122" s="51" t="s">
        <v>84</v>
      </c>
      <c r="Y122" s="51" t="s">
        <v>84</v>
      </c>
      <c r="Z122" s="51" t="s">
        <v>84</v>
      </c>
      <c r="AA122" s="51" t="s">
        <v>84</v>
      </c>
      <c r="AB122" s="51" t="s">
        <v>84</v>
      </c>
      <c r="AC122" s="51" t="s">
        <v>84</v>
      </c>
      <c r="AD122" s="51" t="s">
        <v>84</v>
      </c>
      <c r="AE122" s="51" t="s">
        <v>84</v>
      </c>
      <c r="AF122" s="51" t="s">
        <v>84</v>
      </c>
      <c r="AG122" s="51" t="s">
        <v>84</v>
      </c>
      <c r="AH122" s="51" t="s">
        <v>84</v>
      </c>
      <c r="AI122" s="51" t="s">
        <v>84</v>
      </c>
      <c r="AJ122" s="51" t="s">
        <v>84</v>
      </c>
      <c r="AK122" s="51" t="s">
        <v>84</v>
      </c>
      <c r="AL122" s="43" t="s">
        <v>126</v>
      </c>
      <c r="AM122" s="51"/>
      <c r="AN122" s="51"/>
      <c r="AO122" s="51"/>
      <c r="AP122" s="48">
        <v>320000</v>
      </c>
      <c r="AQ122" s="133" t="s">
        <v>63</v>
      </c>
      <c r="AR122" s="133"/>
      <c r="AS122" s="133"/>
      <c r="AT122" s="133"/>
      <c r="AU122" s="133" t="s">
        <v>63</v>
      </c>
      <c r="AV122" s="20"/>
      <c r="AW122" s="20"/>
      <c r="AX122" s="20"/>
      <c r="AZ122" s="137" t="str">
        <f t="shared" si="1"/>
        <v>0</v>
      </c>
    </row>
    <row r="123" spans="1:52" hidden="1" x14ac:dyDescent="0.2">
      <c r="A123" s="103">
        <v>100</v>
      </c>
      <c r="B123" s="55"/>
      <c r="C123" s="41" t="s">
        <v>197</v>
      </c>
      <c r="D123" s="42" t="s">
        <v>196</v>
      </c>
      <c r="E123" s="41" t="s">
        <v>197</v>
      </c>
      <c r="F123" s="51" t="s">
        <v>84</v>
      </c>
      <c r="G123" s="51" t="s">
        <v>84</v>
      </c>
      <c r="H123" s="51" t="s">
        <v>84</v>
      </c>
      <c r="I123" s="51" t="s">
        <v>84</v>
      </c>
      <c r="J123" s="51" t="s">
        <v>84</v>
      </c>
      <c r="K123" s="43" t="s">
        <v>150</v>
      </c>
      <c r="L123" s="52"/>
      <c r="M123" s="43" t="s">
        <v>198</v>
      </c>
      <c r="N123" s="43" t="s">
        <v>126</v>
      </c>
      <c r="O123" s="51" t="s">
        <v>84</v>
      </c>
      <c r="P123" s="52" t="s">
        <v>84</v>
      </c>
      <c r="Q123" s="52" t="s">
        <v>84</v>
      </c>
      <c r="R123" s="51" t="s">
        <v>84</v>
      </c>
      <c r="S123" s="51" t="s">
        <v>84</v>
      </c>
      <c r="T123" s="51" t="s">
        <v>84</v>
      </c>
      <c r="U123" s="51" t="s">
        <v>84</v>
      </c>
      <c r="V123" s="51" t="s">
        <v>84</v>
      </c>
      <c r="W123" s="51" t="s">
        <v>84</v>
      </c>
      <c r="X123" s="51" t="s">
        <v>84</v>
      </c>
      <c r="Y123" s="51" t="s">
        <v>84</v>
      </c>
      <c r="Z123" s="51" t="s">
        <v>84</v>
      </c>
      <c r="AA123" s="51" t="s">
        <v>84</v>
      </c>
      <c r="AB123" s="51" t="s">
        <v>84</v>
      </c>
      <c r="AC123" s="51" t="s">
        <v>84</v>
      </c>
      <c r="AD123" s="51" t="s">
        <v>84</v>
      </c>
      <c r="AE123" s="51" t="s">
        <v>84</v>
      </c>
      <c r="AF123" s="51" t="s">
        <v>84</v>
      </c>
      <c r="AG123" s="51" t="s">
        <v>84</v>
      </c>
      <c r="AH123" s="51" t="s">
        <v>84</v>
      </c>
      <c r="AI123" s="51" t="s">
        <v>84</v>
      </c>
      <c r="AJ123" s="51" t="s">
        <v>84</v>
      </c>
      <c r="AK123" s="51" t="s">
        <v>84</v>
      </c>
      <c r="AL123" s="43" t="s">
        <v>126</v>
      </c>
      <c r="AM123" s="51"/>
      <c r="AN123" s="51"/>
      <c r="AO123" s="51"/>
      <c r="AP123" s="44">
        <v>760000</v>
      </c>
      <c r="AQ123" s="133" t="s">
        <v>63</v>
      </c>
      <c r="AR123" s="133"/>
      <c r="AS123" s="133" t="s">
        <v>225</v>
      </c>
      <c r="AT123" s="133"/>
      <c r="AU123" s="133" t="s">
        <v>63</v>
      </c>
      <c r="AV123" s="20"/>
      <c r="AW123" s="20"/>
      <c r="AX123" s="20"/>
      <c r="AZ123" s="137" t="str">
        <f t="shared" si="1"/>
        <v>0</v>
      </c>
    </row>
    <row r="124" spans="1:52" hidden="1" x14ac:dyDescent="0.2">
      <c r="A124" s="103">
        <v>101</v>
      </c>
      <c r="B124" s="55"/>
      <c r="C124" s="45" t="s">
        <v>197</v>
      </c>
      <c r="D124" s="46" t="s">
        <v>199</v>
      </c>
      <c r="E124" s="45" t="s">
        <v>197</v>
      </c>
      <c r="F124" s="51" t="s">
        <v>84</v>
      </c>
      <c r="G124" s="51" t="s">
        <v>84</v>
      </c>
      <c r="H124" s="51" t="s">
        <v>84</v>
      </c>
      <c r="I124" s="51" t="s">
        <v>84</v>
      </c>
      <c r="J124" s="51" t="s">
        <v>84</v>
      </c>
      <c r="K124" s="47" t="s">
        <v>200</v>
      </c>
      <c r="L124" s="52"/>
      <c r="M124" s="47" t="s">
        <v>198</v>
      </c>
      <c r="N124" s="43" t="s">
        <v>126</v>
      </c>
      <c r="O124" s="51" t="s">
        <v>84</v>
      </c>
      <c r="P124" s="52" t="s">
        <v>84</v>
      </c>
      <c r="Q124" s="52" t="s">
        <v>84</v>
      </c>
      <c r="R124" s="51" t="s">
        <v>84</v>
      </c>
      <c r="S124" s="51" t="s">
        <v>84</v>
      </c>
      <c r="T124" s="51" t="s">
        <v>84</v>
      </c>
      <c r="U124" s="51" t="s">
        <v>84</v>
      </c>
      <c r="V124" s="51" t="s">
        <v>84</v>
      </c>
      <c r="W124" s="51" t="s">
        <v>84</v>
      </c>
      <c r="X124" s="51" t="s">
        <v>84</v>
      </c>
      <c r="Y124" s="51" t="s">
        <v>84</v>
      </c>
      <c r="Z124" s="51" t="s">
        <v>84</v>
      </c>
      <c r="AA124" s="51" t="s">
        <v>84</v>
      </c>
      <c r="AB124" s="51" t="s">
        <v>84</v>
      </c>
      <c r="AC124" s="51" t="s">
        <v>84</v>
      </c>
      <c r="AD124" s="51" t="s">
        <v>84</v>
      </c>
      <c r="AE124" s="51" t="s">
        <v>84</v>
      </c>
      <c r="AF124" s="51" t="s">
        <v>84</v>
      </c>
      <c r="AG124" s="51" t="s">
        <v>84</v>
      </c>
      <c r="AH124" s="51" t="s">
        <v>84</v>
      </c>
      <c r="AI124" s="51" t="s">
        <v>84</v>
      </c>
      <c r="AJ124" s="51" t="s">
        <v>84</v>
      </c>
      <c r="AK124" s="51" t="s">
        <v>84</v>
      </c>
      <c r="AL124" s="43" t="s">
        <v>126</v>
      </c>
      <c r="AM124" s="51"/>
      <c r="AN124" s="51"/>
      <c r="AO124" s="51"/>
      <c r="AP124" s="48">
        <v>560000</v>
      </c>
      <c r="AQ124" s="133" t="s">
        <v>63</v>
      </c>
      <c r="AR124" s="133"/>
      <c r="AS124" s="133" t="s">
        <v>112</v>
      </c>
      <c r="AT124" s="133"/>
      <c r="AU124" s="133" t="s">
        <v>63</v>
      </c>
      <c r="AV124" s="20"/>
      <c r="AW124" s="20"/>
      <c r="AX124" s="20"/>
      <c r="AZ124" s="137" t="str">
        <f t="shared" si="1"/>
        <v>0</v>
      </c>
    </row>
    <row r="125" spans="1:52" hidden="1" x14ac:dyDescent="0.2">
      <c r="A125" s="103">
        <v>102</v>
      </c>
      <c r="B125" s="55"/>
      <c r="C125" s="41" t="s">
        <v>206</v>
      </c>
      <c r="D125" s="42" t="s">
        <v>224</v>
      </c>
      <c r="E125" s="41" t="s">
        <v>206</v>
      </c>
      <c r="F125" s="51" t="s">
        <v>84</v>
      </c>
      <c r="G125" s="51" t="s">
        <v>84</v>
      </c>
      <c r="H125" s="51" t="s">
        <v>84</v>
      </c>
      <c r="I125" s="51" t="s">
        <v>84</v>
      </c>
      <c r="J125" s="51" t="s">
        <v>84</v>
      </c>
      <c r="K125" s="43" t="s">
        <v>150</v>
      </c>
      <c r="L125" s="52"/>
      <c r="M125" s="43" t="s">
        <v>207</v>
      </c>
      <c r="N125" s="43" t="s">
        <v>126</v>
      </c>
      <c r="O125" s="51" t="s">
        <v>84</v>
      </c>
      <c r="P125" s="52" t="s">
        <v>84</v>
      </c>
      <c r="Q125" s="52" t="s">
        <v>84</v>
      </c>
      <c r="R125" s="51" t="s">
        <v>84</v>
      </c>
      <c r="S125" s="51" t="s">
        <v>84</v>
      </c>
      <c r="T125" s="51" t="s">
        <v>84</v>
      </c>
      <c r="U125" s="51" t="s">
        <v>84</v>
      </c>
      <c r="V125" s="51" t="s">
        <v>84</v>
      </c>
      <c r="W125" s="51" t="s">
        <v>84</v>
      </c>
      <c r="X125" s="51" t="s">
        <v>84</v>
      </c>
      <c r="Y125" s="51" t="s">
        <v>84</v>
      </c>
      <c r="Z125" s="51" t="s">
        <v>84</v>
      </c>
      <c r="AA125" s="51" t="s">
        <v>84</v>
      </c>
      <c r="AB125" s="51" t="s">
        <v>84</v>
      </c>
      <c r="AC125" s="51" t="s">
        <v>84</v>
      </c>
      <c r="AD125" s="51" t="s">
        <v>84</v>
      </c>
      <c r="AE125" s="51" t="s">
        <v>84</v>
      </c>
      <c r="AF125" s="51" t="s">
        <v>84</v>
      </c>
      <c r="AG125" s="51" t="s">
        <v>84</v>
      </c>
      <c r="AH125" s="51" t="s">
        <v>84</v>
      </c>
      <c r="AI125" s="51" t="s">
        <v>84</v>
      </c>
      <c r="AJ125" s="51" t="s">
        <v>84</v>
      </c>
      <c r="AK125" s="51" t="s">
        <v>84</v>
      </c>
      <c r="AL125" s="43" t="s">
        <v>126</v>
      </c>
      <c r="AM125" s="51"/>
      <c r="AN125" s="51"/>
      <c r="AO125" s="51"/>
      <c r="AP125" s="44">
        <v>3040000</v>
      </c>
      <c r="AQ125" s="133" t="s">
        <v>63</v>
      </c>
      <c r="AR125" s="133"/>
      <c r="AS125" s="133"/>
      <c r="AT125" s="133"/>
      <c r="AU125" s="133" t="s">
        <v>63</v>
      </c>
      <c r="AV125" s="20"/>
      <c r="AW125" s="20"/>
      <c r="AX125" s="20"/>
      <c r="AZ125" s="137" t="str">
        <f t="shared" si="1"/>
        <v>0</v>
      </c>
    </row>
    <row r="126" spans="1:52" hidden="1" x14ac:dyDescent="0.2">
      <c r="A126" s="103">
        <v>103</v>
      </c>
      <c r="B126" s="55"/>
      <c r="C126" s="45" t="s">
        <v>185</v>
      </c>
      <c r="D126" s="46" t="s">
        <v>184</v>
      </c>
      <c r="E126" s="45" t="s">
        <v>185</v>
      </c>
      <c r="F126" s="51" t="s">
        <v>84</v>
      </c>
      <c r="G126" s="51" t="s">
        <v>84</v>
      </c>
      <c r="H126" s="51" t="s">
        <v>84</v>
      </c>
      <c r="I126" s="51" t="s">
        <v>84</v>
      </c>
      <c r="J126" s="51" t="s">
        <v>84</v>
      </c>
      <c r="K126" s="47" t="s">
        <v>186</v>
      </c>
      <c r="L126" s="52"/>
      <c r="M126" s="47" t="s">
        <v>171</v>
      </c>
      <c r="N126" s="43" t="s">
        <v>126</v>
      </c>
      <c r="O126" s="51" t="s">
        <v>84</v>
      </c>
      <c r="P126" s="52" t="s">
        <v>84</v>
      </c>
      <c r="Q126" s="52" t="s">
        <v>84</v>
      </c>
      <c r="R126" s="51" t="s">
        <v>84</v>
      </c>
      <c r="S126" s="51" t="s">
        <v>84</v>
      </c>
      <c r="T126" s="51" t="s">
        <v>84</v>
      </c>
      <c r="U126" s="51" t="s">
        <v>84</v>
      </c>
      <c r="V126" s="51" t="s">
        <v>84</v>
      </c>
      <c r="W126" s="51" t="s">
        <v>84</v>
      </c>
      <c r="X126" s="51" t="s">
        <v>84</v>
      </c>
      <c r="Y126" s="51" t="s">
        <v>84</v>
      </c>
      <c r="Z126" s="51" t="s">
        <v>84</v>
      </c>
      <c r="AA126" s="51" t="s">
        <v>84</v>
      </c>
      <c r="AB126" s="51" t="s">
        <v>84</v>
      </c>
      <c r="AC126" s="51" t="s">
        <v>84</v>
      </c>
      <c r="AD126" s="51" t="s">
        <v>84</v>
      </c>
      <c r="AE126" s="51" t="s">
        <v>84</v>
      </c>
      <c r="AF126" s="51" t="s">
        <v>84</v>
      </c>
      <c r="AG126" s="51" t="s">
        <v>84</v>
      </c>
      <c r="AH126" s="51" t="s">
        <v>84</v>
      </c>
      <c r="AI126" s="51" t="s">
        <v>84</v>
      </c>
      <c r="AJ126" s="51" t="s">
        <v>84</v>
      </c>
      <c r="AK126" s="51" t="s">
        <v>84</v>
      </c>
      <c r="AL126" s="43" t="s">
        <v>126</v>
      </c>
      <c r="AM126" s="51"/>
      <c r="AN126" s="51"/>
      <c r="AO126" s="51"/>
      <c r="AP126" s="48">
        <v>1040000</v>
      </c>
      <c r="AQ126" s="133" t="s">
        <v>63</v>
      </c>
      <c r="AR126" s="133"/>
      <c r="AS126" s="133"/>
      <c r="AT126" s="133"/>
      <c r="AU126" s="133" t="s">
        <v>63</v>
      </c>
      <c r="AV126" s="20"/>
      <c r="AW126" s="20"/>
      <c r="AX126" s="20"/>
      <c r="AZ126" s="137" t="str">
        <f t="shared" si="1"/>
        <v>0</v>
      </c>
    </row>
    <row r="127" spans="1:52" hidden="1" x14ac:dyDescent="0.2">
      <c r="A127" s="103">
        <v>104</v>
      </c>
      <c r="B127" s="55"/>
      <c r="C127" s="41" t="s">
        <v>166</v>
      </c>
      <c r="D127" s="42" t="s">
        <v>165</v>
      </c>
      <c r="E127" s="41" t="s">
        <v>166</v>
      </c>
      <c r="F127" s="51" t="s">
        <v>84</v>
      </c>
      <c r="G127" s="51" t="s">
        <v>84</v>
      </c>
      <c r="H127" s="51" t="s">
        <v>84</v>
      </c>
      <c r="I127" s="51" t="s">
        <v>84</v>
      </c>
      <c r="J127" s="51" t="s">
        <v>84</v>
      </c>
      <c r="K127" s="43" t="s">
        <v>150</v>
      </c>
      <c r="L127" s="52"/>
      <c r="M127" s="43" t="s">
        <v>154</v>
      </c>
      <c r="N127" s="43" t="s">
        <v>126</v>
      </c>
      <c r="O127" s="51" t="s">
        <v>84</v>
      </c>
      <c r="P127" s="52" t="s">
        <v>84</v>
      </c>
      <c r="Q127" s="52" t="s">
        <v>84</v>
      </c>
      <c r="R127" s="51" t="s">
        <v>84</v>
      </c>
      <c r="S127" s="51" t="s">
        <v>84</v>
      </c>
      <c r="T127" s="51" t="s">
        <v>84</v>
      </c>
      <c r="U127" s="51" t="s">
        <v>84</v>
      </c>
      <c r="V127" s="51" t="s">
        <v>84</v>
      </c>
      <c r="W127" s="51" t="s">
        <v>84</v>
      </c>
      <c r="X127" s="51" t="s">
        <v>84</v>
      </c>
      <c r="Y127" s="51" t="s">
        <v>84</v>
      </c>
      <c r="Z127" s="51" t="s">
        <v>84</v>
      </c>
      <c r="AA127" s="51" t="s">
        <v>84</v>
      </c>
      <c r="AB127" s="51" t="s">
        <v>84</v>
      </c>
      <c r="AC127" s="51" t="s">
        <v>84</v>
      </c>
      <c r="AD127" s="51" t="s">
        <v>84</v>
      </c>
      <c r="AE127" s="51" t="s">
        <v>84</v>
      </c>
      <c r="AF127" s="51" t="s">
        <v>84</v>
      </c>
      <c r="AG127" s="51" t="s">
        <v>84</v>
      </c>
      <c r="AH127" s="51" t="s">
        <v>84</v>
      </c>
      <c r="AI127" s="51" t="s">
        <v>84</v>
      </c>
      <c r="AJ127" s="51" t="s">
        <v>84</v>
      </c>
      <c r="AK127" s="51" t="s">
        <v>84</v>
      </c>
      <c r="AL127" s="43" t="s">
        <v>126</v>
      </c>
      <c r="AM127" s="51"/>
      <c r="AN127" s="51"/>
      <c r="AO127" s="51"/>
      <c r="AP127" s="44">
        <v>1600000</v>
      </c>
      <c r="AQ127" s="133" t="s">
        <v>142</v>
      </c>
      <c r="AR127" s="133"/>
      <c r="AS127" s="133"/>
      <c r="AT127" s="133"/>
      <c r="AU127" s="133" t="s">
        <v>142</v>
      </c>
      <c r="AV127" s="20"/>
      <c r="AW127" s="20"/>
      <c r="AX127" s="20"/>
      <c r="AZ127" s="137" t="str">
        <f t="shared" si="1"/>
        <v>0</v>
      </c>
    </row>
    <row r="128" spans="1:52" hidden="1" x14ac:dyDescent="0.2">
      <c r="A128" s="103">
        <v>105</v>
      </c>
      <c r="B128" s="55"/>
      <c r="C128" s="45" t="s">
        <v>219</v>
      </c>
      <c r="D128" s="46" t="s">
        <v>218</v>
      </c>
      <c r="E128" s="45" t="s">
        <v>219</v>
      </c>
      <c r="F128" s="51" t="s">
        <v>84</v>
      </c>
      <c r="G128" s="51" t="s">
        <v>84</v>
      </c>
      <c r="H128" s="51" t="s">
        <v>84</v>
      </c>
      <c r="I128" s="51" t="s">
        <v>84</v>
      </c>
      <c r="J128" s="51" t="s">
        <v>84</v>
      </c>
      <c r="K128" s="47" t="s">
        <v>150</v>
      </c>
      <c r="L128" s="52"/>
      <c r="M128" s="47" t="s">
        <v>176</v>
      </c>
      <c r="N128" s="43" t="s">
        <v>126</v>
      </c>
      <c r="O128" s="51" t="s">
        <v>84</v>
      </c>
      <c r="P128" s="52" t="s">
        <v>84</v>
      </c>
      <c r="Q128" s="52" t="s">
        <v>84</v>
      </c>
      <c r="R128" s="51" t="s">
        <v>84</v>
      </c>
      <c r="S128" s="51" t="s">
        <v>84</v>
      </c>
      <c r="T128" s="51" t="s">
        <v>84</v>
      </c>
      <c r="U128" s="51" t="s">
        <v>84</v>
      </c>
      <c r="V128" s="51" t="s">
        <v>84</v>
      </c>
      <c r="W128" s="51" t="s">
        <v>84</v>
      </c>
      <c r="X128" s="51" t="s">
        <v>84</v>
      </c>
      <c r="Y128" s="51" t="s">
        <v>84</v>
      </c>
      <c r="Z128" s="51" t="s">
        <v>84</v>
      </c>
      <c r="AA128" s="51" t="s">
        <v>84</v>
      </c>
      <c r="AB128" s="51" t="s">
        <v>84</v>
      </c>
      <c r="AC128" s="51" t="s">
        <v>84</v>
      </c>
      <c r="AD128" s="51" t="s">
        <v>84</v>
      </c>
      <c r="AE128" s="51" t="s">
        <v>84</v>
      </c>
      <c r="AF128" s="51" t="s">
        <v>84</v>
      </c>
      <c r="AG128" s="51" t="s">
        <v>84</v>
      </c>
      <c r="AH128" s="51" t="s">
        <v>84</v>
      </c>
      <c r="AI128" s="51" t="s">
        <v>84</v>
      </c>
      <c r="AJ128" s="51" t="s">
        <v>84</v>
      </c>
      <c r="AK128" s="51" t="s">
        <v>84</v>
      </c>
      <c r="AL128" s="43" t="s">
        <v>126</v>
      </c>
      <c r="AM128" s="51"/>
      <c r="AN128" s="51"/>
      <c r="AO128" s="51"/>
      <c r="AP128" s="48">
        <v>315000</v>
      </c>
      <c r="AQ128" s="133" t="s">
        <v>63</v>
      </c>
      <c r="AR128" s="133"/>
      <c r="AS128" s="133"/>
      <c r="AT128" s="133"/>
      <c r="AU128" s="133" t="s">
        <v>63</v>
      </c>
      <c r="AV128" s="20"/>
      <c r="AW128" s="20"/>
      <c r="AX128" s="20"/>
      <c r="AZ128" s="137" t="str">
        <f t="shared" si="1"/>
        <v>0</v>
      </c>
    </row>
    <row r="129" spans="1:52" x14ac:dyDescent="0.2">
      <c r="A129" s="103">
        <v>106</v>
      </c>
      <c r="B129" s="55"/>
      <c r="C129" s="41" t="s">
        <v>206</v>
      </c>
      <c r="D129" s="42" t="s">
        <v>199</v>
      </c>
      <c r="E129" s="41" t="s">
        <v>206</v>
      </c>
      <c r="F129" s="51" t="s">
        <v>84</v>
      </c>
      <c r="G129" s="51" t="s">
        <v>84</v>
      </c>
      <c r="H129" s="51" t="s">
        <v>84</v>
      </c>
      <c r="I129" s="51" t="s">
        <v>84</v>
      </c>
      <c r="J129" s="51" t="s">
        <v>84</v>
      </c>
      <c r="K129" s="43" t="s">
        <v>150</v>
      </c>
      <c r="L129" s="52"/>
      <c r="M129" s="43" t="s">
        <v>207</v>
      </c>
      <c r="N129" s="43" t="s">
        <v>126</v>
      </c>
      <c r="O129" s="51" t="s">
        <v>84</v>
      </c>
      <c r="P129" s="52" t="s">
        <v>84</v>
      </c>
      <c r="Q129" s="52" t="s">
        <v>84</v>
      </c>
      <c r="R129" s="51" t="s">
        <v>84</v>
      </c>
      <c r="S129" s="51" t="s">
        <v>84</v>
      </c>
      <c r="T129" s="51" t="s">
        <v>84</v>
      </c>
      <c r="U129" s="51" t="s">
        <v>84</v>
      </c>
      <c r="V129" s="51" t="s">
        <v>84</v>
      </c>
      <c r="W129" s="51" t="s">
        <v>84</v>
      </c>
      <c r="X129" s="51" t="s">
        <v>84</v>
      </c>
      <c r="Y129" s="51" t="s">
        <v>84</v>
      </c>
      <c r="Z129" s="51" t="s">
        <v>84</v>
      </c>
      <c r="AA129" s="51" t="s">
        <v>84</v>
      </c>
      <c r="AB129" s="51" t="s">
        <v>84</v>
      </c>
      <c r="AC129" s="51" t="s">
        <v>84</v>
      </c>
      <c r="AD129" s="51" t="s">
        <v>84</v>
      </c>
      <c r="AE129" s="51" t="s">
        <v>84</v>
      </c>
      <c r="AF129" s="51" t="s">
        <v>84</v>
      </c>
      <c r="AG129" s="51" t="s">
        <v>84</v>
      </c>
      <c r="AH129" s="51" t="s">
        <v>84</v>
      </c>
      <c r="AI129" s="51" t="s">
        <v>84</v>
      </c>
      <c r="AJ129" s="51" t="s">
        <v>84</v>
      </c>
      <c r="AK129" s="51" t="s">
        <v>84</v>
      </c>
      <c r="AL129" s="43" t="s">
        <v>126</v>
      </c>
      <c r="AM129" s="51"/>
      <c r="AN129" s="51"/>
      <c r="AO129" s="51"/>
      <c r="AP129" s="44">
        <v>105000</v>
      </c>
      <c r="AQ129" s="133" t="s">
        <v>142</v>
      </c>
      <c r="AR129" s="133"/>
      <c r="AS129" s="133"/>
      <c r="AT129" s="133"/>
      <c r="AU129" s="133" t="s">
        <v>142</v>
      </c>
      <c r="AV129" s="20"/>
      <c r="AW129" s="20"/>
      <c r="AX129" s="20"/>
      <c r="AY129" t="s">
        <v>430</v>
      </c>
      <c r="AZ129" s="137">
        <f t="shared" si="1"/>
        <v>105000</v>
      </c>
    </row>
    <row r="130" spans="1:52" x14ac:dyDescent="0.2">
      <c r="A130" s="103">
        <v>107</v>
      </c>
      <c r="B130" s="55"/>
      <c r="C130" s="45" t="s">
        <v>174</v>
      </c>
      <c r="D130" s="46" t="s">
        <v>173</v>
      </c>
      <c r="E130" s="45" t="s">
        <v>174</v>
      </c>
      <c r="F130" s="51" t="s">
        <v>84</v>
      </c>
      <c r="G130" s="51" t="s">
        <v>84</v>
      </c>
      <c r="H130" s="51" t="s">
        <v>84</v>
      </c>
      <c r="I130" s="51" t="s">
        <v>84</v>
      </c>
      <c r="J130" s="51" t="s">
        <v>84</v>
      </c>
      <c r="K130" s="47" t="s">
        <v>150</v>
      </c>
      <c r="L130" s="52"/>
      <c r="M130" s="47" t="s">
        <v>215</v>
      </c>
      <c r="N130" s="43" t="s">
        <v>126</v>
      </c>
      <c r="O130" s="51" t="s">
        <v>84</v>
      </c>
      <c r="P130" s="52" t="s">
        <v>84</v>
      </c>
      <c r="Q130" s="52" t="s">
        <v>84</v>
      </c>
      <c r="R130" s="51" t="s">
        <v>84</v>
      </c>
      <c r="S130" s="51" t="s">
        <v>84</v>
      </c>
      <c r="T130" s="51" t="s">
        <v>84</v>
      </c>
      <c r="U130" s="51" t="s">
        <v>84</v>
      </c>
      <c r="V130" s="51" t="s">
        <v>84</v>
      </c>
      <c r="W130" s="51" t="s">
        <v>84</v>
      </c>
      <c r="X130" s="51" t="s">
        <v>84</v>
      </c>
      <c r="Y130" s="51" t="s">
        <v>84</v>
      </c>
      <c r="Z130" s="51" t="s">
        <v>84</v>
      </c>
      <c r="AA130" s="51" t="s">
        <v>84</v>
      </c>
      <c r="AB130" s="51" t="s">
        <v>84</v>
      </c>
      <c r="AC130" s="51" t="s">
        <v>84</v>
      </c>
      <c r="AD130" s="51" t="s">
        <v>84</v>
      </c>
      <c r="AE130" s="51" t="s">
        <v>84</v>
      </c>
      <c r="AF130" s="51" t="s">
        <v>84</v>
      </c>
      <c r="AG130" s="51" t="s">
        <v>84</v>
      </c>
      <c r="AH130" s="51" t="s">
        <v>84</v>
      </c>
      <c r="AI130" s="51" t="s">
        <v>84</v>
      </c>
      <c r="AJ130" s="51" t="s">
        <v>84</v>
      </c>
      <c r="AK130" s="51" t="s">
        <v>84</v>
      </c>
      <c r="AL130" s="43" t="s">
        <v>126</v>
      </c>
      <c r="AM130" s="51"/>
      <c r="AN130" s="51"/>
      <c r="AO130" s="51"/>
      <c r="AP130" s="48">
        <v>160000</v>
      </c>
      <c r="AQ130" s="133" t="s">
        <v>63</v>
      </c>
      <c r="AR130" s="133"/>
      <c r="AS130" s="133"/>
      <c r="AT130" s="133"/>
      <c r="AU130" s="133" t="s">
        <v>63</v>
      </c>
      <c r="AV130" s="20"/>
      <c r="AW130" s="20"/>
      <c r="AX130" s="20"/>
      <c r="AY130" t="s">
        <v>430</v>
      </c>
      <c r="AZ130" s="137">
        <f t="shared" si="1"/>
        <v>160000</v>
      </c>
    </row>
    <row r="131" spans="1:52" hidden="1" x14ac:dyDescent="0.2">
      <c r="A131" s="103">
        <v>108</v>
      </c>
      <c r="B131" s="55"/>
      <c r="C131" s="41" t="s">
        <v>166</v>
      </c>
      <c r="D131" s="42" t="s">
        <v>165</v>
      </c>
      <c r="E131" s="41" t="s">
        <v>166</v>
      </c>
      <c r="F131" s="51" t="s">
        <v>84</v>
      </c>
      <c r="G131" s="51" t="s">
        <v>84</v>
      </c>
      <c r="H131" s="51" t="s">
        <v>84</v>
      </c>
      <c r="I131" s="51" t="s">
        <v>84</v>
      </c>
      <c r="J131" s="51" t="s">
        <v>84</v>
      </c>
      <c r="K131" s="43" t="s">
        <v>150</v>
      </c>
      <c r="L131" s="52"/>
      <c r="M131" s="43" t="s">
        <v>154</v>
      </c>
      <c r="N131" s="43" t="s">
        <v>126</v>
      </c>
      <c r="O131" s="51" t="s">
        <v>84</v>
      </c>
      <c r="P131" s="52" t="s">
        <v>84</v>
      </c>
      <c r="Q131" s="52" t="s">
        <v>84</v>
      </c>
      <c r="R131" s="51" t="s">
        <v>84</v>
      </c>
      <c r="S131" s="51" t="s">
        <v>84</v>
      </c>
      <c r="T131" s="51" t="s">
        <v>84</v>
      </c>
      <c r="U131" s="51" t="s">
        <v>84</v>
      </c>
      <c r="V131" s="51" t="s">
        <v>84</v>
      </c>
      <c r="W131" s="51" t="s">
        <v>84</v>
      </c>
      <c r="X131" s="51" t="s">
        <v>84</v>
      </c>
      <c r="Y131" s="51" t="s">
        <v>84</v>
      </c>
      <c r="Z131" s="51" t="s">
        <v>84</v>
      </c>
      <c r="AA131" s="51" t="s">
        <v>84</v>
      </c>
      <c r="AB131" s="51" t="s">
        <v>84</v>
      </c>
      <c r="AC131" s="51" t="s">
        <v>84</v>
      </c>
      <c r="AD131" s="51" t="s">
        <v>84</v>
      </c>
      <c r="AE131" s="51" t="s">
        <v>84</v>
      </c>
      <c r="AF131" s="51" t="s">
        <v>84</v>
      </c>
      <c r="AG131" s="51" t="s">
        <v>84</v>
      </c>
      <c r="AH131" s="51" t="s">
        <v>84</v>
      </c>
      <c r="AI131" s="51" t="s">
        <v>84</v>
      </c>
      <c r="AJ131" s="51" t="s">
        <v>84</v>
      </c>
      <c r="AK131" s="51" t="s">
        <v>84</v>
      </c>
      <c r="AL131" s="43" t="s">
        <v>126</v>
      </c>
      <c r="AM131" s="51"/>
      <c r="AN131" s="51"/>
      <c r="AO131" s="51"/>
      <c r="AP131" s="44">
        <v>1400000</v>
      </c>
      <c r="AQ131" s="133" t="s">
        <v>142</v>
      </c>
      <c r="AR131" s="133"/>
      <c r="AS131" s="133"/>
      <c r="AT131" s="133"/>
      <c r="AU131" s="133" t="s">
        <v>142</v>
      </c>
      <c r="AV131" s="20"/>
      <c r="AW131" s="20"/>
      <c r="AX131" s="20"/>
      <c r="AZ131" s="137" t="str">
        <f t="shared" si="1"/>
        <v>0</v>
      </c>
    </row>
    <row r="132" spans="1:52" hidden="1" x14ac:dyDescent="0.2">
      <c r="A132" s="103">
        <v>109</v>
      </c>
      <c r="B132" s="55"/>
      <c r="C132" s="45" t="s">
        <v>149</v>
      </c>
      <c r="D132" s="46" t="s">
        <v>148</v>
      </c>
      <c r="E132" s="45" t="s">
        <v>149</v>
      </c>
      <c r="F132" s="51" t="s">
        <v>84</v>
      </c>
      <c r="G132" s="51" t="s">
        <v>84</v>
      </c>
      <c r="H132" s="51" t="s">
        <v>84</v>
      </c>
      <c r="I132" s="51" t="s">
        <v>84</v>
      </c>
      <c r="J132" s="51" t="s">
        <v>84</v>
      </c>
      <c r="K132" s="47" t="s">
        <v>227</v>
      </c>
      <c r="L132" s="52"/>
      <c r="M132" s="47" t="s">
        <v>175</v>
      </c>
      <c r="N132" s="43" t="s">
        <v>126</v>
      </c>
      <c r="O132" s="51" t="s">
        <v>84</v>
      </c>
      <c r="P132" s="52" t="s">
        <v>84</v>
      </c>
      <c r="Q132" s="52" t="s">
        <v>84</v>
      </c>
      <c r="R132" s="51" t="s">
        <v>84</v>
      </c>
      <c r="S132" s="51" t="s">
        <v>84</v>
      </c>
      <c r="T132" s="51" t="s">
        <v>84</v>
      </c>
      <c r="U132" s="51" t="s">
        <v>84</v>
      </c>
      <c r="V132" s="51" t="s">
        <v>84</v>
      </c>
      <c r="W132" s="51" t="s">
        <v>84</v>
      </c>
      <c r="X132" s="51" t="s">
        <v>84</v>
      </c>
      <c r="Y132" s="51" t="s">
        <v>84</v>
      </c>
      <c r="Z132" s="51" t="s">
        <v>84</v>
      </c>
      <c r="AA132" s="51" t="s">
        <v>84</v>
      </c>
      <c r="AB132" s="51" t="s">
        <v>84</v>
      </c>
      <c r="AC132" s="51" t="s">
        <v>84</v>
      </c>
      <c r="AD132" s="51" t="s">
        <v>84</v>
      </c>
      <c r="AE132" s="51" t="s">
        <v>84</v>
      </c>
      <c r="AF132" s="51" t="s">
        <v>84</v>
      </c>
      <c r="AG132" s="51" t="s">
        <v>84</v>
      </c>
      <c r="AH132" s="51" t="s">
        <v>84</v>
      </c>
      <c r="AI132" s="51" t="s">
        <v>84</v>
      </c>
      <c r="AJ132" s="51" t="s">
        <v>84</v>
      </c>
      <c r="AK132" s="51" t="s">
        <v>84</v>
      </c>
      <c r="AL132" s="43" t="s">
        <v>126</v>
      </c>
      <c r="AM132" s="51"/>
      <c r="AN132" s="51"/>
      <c r="AO132" s="51"/>
      <c r="AP132" s="48">
        <v>3240000</v>
      </c>
      <c r="AQ132" s="133" t="s">
        <v>63</v>
      </c>
      <c r="AR132" s="133"/>
      <c r="AS132" s="133"/>
      <c r="AT132" s="133"/>
      <c r="AU132" s="133" t="s">
        <v>63</v>
      </c>
      <c r="AV132" s="20"/>
      <c r="AW132" s="20"/>
      <c r="AX132" s="20"/>
      <c r="AZ132" s="137" t="str">
        <f t="shared" si="1"/>
        <v>0</v>
      </c>
    </row>
    <row r="133" spans="1:52" hidden="1" x14ac:dyDescent="0.2">
      <c r="A133" s="103">
        <v>110</v>
      </c>
      <c r="B133" s="55"/>
      <c r="C133" s="41" t="s">
        <v>197</v>
      </c>
      <c r="D133" s="42" t="s">
        <v>196</v>
      </c>
      <c r="E133" s="41" t="s">
        <v>197</v>
      </c>
      <c r="F133" s="51" t="s">
        <v>84</v>
      </c>
      <c r="G133" s="51" t="s">
        <v>84</v>
      </c>
      <c r="H133" s="51" t="s">
        <v>84</v>
      </c>
      <c r="I133" s="51" t="s">
        <v>84</v>
      </c>
      <c r="J133" s="51" t="s">
        <v>84</v>
      </c>
      <c r="K133" s="43" t="s">
        <v>150</v>
      </c>
      <c r="L133" s="52"/>
      <c r="M133" s="43" t="s">
        <v>198</v>
      </c>
      <c r="N133" s="43" t="s">
        <v>126</v>
      </c>
      <c r="O133" s="51" t="s">
        <v>84</v>
      </c>
      <c r="P133" s="52" t="s">
        <v>84</v>
      </c>
      <c r="Q133" s="52" t="s">
        <v>84</v>
      </c>
      <c r="R133" s="51" t="s">
        <v>84</v>
      </c>
      <c r="S133" s="51" t="s">
        <v>84</v>
      </c>
      <c r="T133" s="51" t="s">
        <v>84</v>
      </c>
      <c r="U133" s="51" t="s">
        <v>84</v>
      </c>
      <c r="V133" s="51" t="s">
        <v>84</v>
      </c>
      <c r="W133" s="51" t="s">
        <v>84</v>
      </c>
      <c r="X133" s="51" t="s">
        <v>84</v>
      </c>
      <c r="Y133" s="51" t="s">
        <v>84</v>
      </c>
      <c r="Z133" s="51" t="s">
        <v>84</v>
      </c>
      <c r="AA133" s="51" t="s">
        <v>84</v>
      </c>
      <c r="AB133" s="51" t="s">
        <v>84</v>
      </c>
      <c r="AC133" s="51" t="s">
        <v>84</v>
      </c>
      <c r="AD133" s="51" t="s">
        <v>84</v>
      </c>
      <c r="AE133" s="51" t="s">
        <v>84</v>
      </c>
      <c r="AF133" s="51" t="s">
        <v>84</v>
      </c>
      <c r="AG133" s="51" t="s">
        <v>84</v>
      </c>
      <c r="AH133" s="51" t="s">
        <v>84</v>
      </c>
      <c r="AI133" s="51" t="s">
        <v>84</v>
      </c>
      <c r="AJ133" s="51" t="s">
        <v>84</v>
      </c>
      <c r="AK133" s="51" t="s">
        <v>84</v>
      </c>
      <c r="AL133" s="43" t="s">
        <v>126</v>
      </c>
      <c r="AM133" s="51"/>
      <c r="AN133" s="51"/>
      <c r="AO133" s="51"/>
      <c r="AP133" s="44">
        <v>3562500</v>
      </c>
      <c r="AQ133" s="133" t="s">
        <v>63</v>
      </c>
      <c r="AR133" s="133"/>
      <c r="AS133" s="133"/>
      <c r="AT133" s="133"/>
      <c r="AU133" s="133" t="s">
        <v>63</v>
      </c>
      <c r="AV133" s="20"/>
      <c r="AW133" s="20"/>
      <c r="AX133" s="20"/>
      <c r="AZ133" s="137" t="str">
        <f t="shared" si="1"/>
        <v>0</v>
      </c>
    </row>
    <row r="134" spans="1:52" hidden="1" x14ac:dyDescent="0.2">
      <c r="A134" s="103">
        <v>111</v>
      </c>
      <c r="B134" s="55"/>
      <c r="C134" s="45" t="s">
        <v>185</v>
      </c>
      <c r="D134" s="46" t="s">
        <v>184</v>
      </c>
      <c r="E134" s="45" t="s">
        <v>185</v>
      </c>
      <c r="F134" s="51" t="s">
        <v>84</v>
      </c>
      <c r="G134" s="51" t="s">
        <v>84</v>
      </c>
      <c r="H134" s="51" t="s">
        <v>84</v>
      </c>
      <c r="I134" s="51" t="s">
        <v>84</v>
      </c>
      <c r="J134" s="51" t="s">
        <v>84</v>
      </c>
      <c r="K134" s="47" t="s">
        <v>186</v>
      </c>
      <c r="L134" s="52"/>
      <c r="M134" s="47" t="s">
        <v>171</v>
      </c>
      <c r="N134" s="43" t="s">
        <v>126</v>
      </c>
      <c r="O134" s="51" t="s">
        <v>84</v>
      </c>
      <c r="P134" s="52" t="s">
        <v>84</v>
      </c>
      <c r="Q134" s="52" t="s">
        <v>84</v>
      </c>
      <c r="R134" s="51" t="s">
        <v>84</v>
      </c>
      <c r="S134" s="51" t="s">
        <v>84</v>
      </c>
      <c r="T134" s="51" t="s">
        <v>84</v>
      </c>
      <c r="U134" s="51" t="s">
        <v>84</v>
      </c>
      <c r="V134" s="51" t="s">
        <v>84</v>
      </c>
      <c r="W134" s="51" t="s">
        <v>84</v>
      </c>
      <c r="X134" s="51" t="s">
        <v>84</v>
      </c>
      <c r="Y134" s="51" t="s">
        <v>84</v>
      </c>
      <c r="Z134" s="51" t="s">
        <v>84</v>
      </c>
      <c r="AA134" s="51" t="s">
        <v>84</v>
      </c>
      <c r="AB134" s="51" t="s">
        <v>84</v>
      </c>
      <c r="AC134" s="51" t="s">
        <v>84</v>
      </c>
      <c r="AD134" s="51" t="s">
        <v>84</v>
      </c>
      <c r="AE134" s="51" t="s">
        <v>84</v>
      </c>
      <c r="AF134" s="51" t="s">
        <v>84</v>
      </c>
      <c r="AG134" s="51" t="s">
        <v>84</v>
      </c>
      <c r="AH134" s="51" t="s">
        <v>84</v>
      </c>
      <c r="AI134" s="51" t="s">
        <v>84</v>
      </c>
      <c r="AJ134" s="51" t="s">
        <v>84</v>
      </c>
      <c r="AK134" s="51" t="s">
        <v>84</v>
      </c>
      <c r="AL134" s="43" t="s">
        <v>126</v>
      </c>
      <c r="AM134" s="51"/>
      <c r="AN134" s="51"/>
      <c r="AO134" s="51"/>
      <c r="AP134" s="48">
        <v>975000</v>
      </c>
      <c r="AQ134" s="133" t="s">
        <v>63</v>
      </c>
      <c r="AR134" s="133"/>
      <c r="AS134" s="133" t="s">
        <v>257</v>
      </c>
      <c r="AT134" s="133"/>
      <c r="AU134" s="133" t="s">
        <v>63</v>
      </c>
      <c r="AV134" s="20"/>
      <c r="AW134" s="20"/>
      <c r="AX134" s="20"/>
      <c r="AZ134" s="137" t="str">
        <f t="shared" si="1"/>
        <v>0</v>
      </c>
    </row>
    <row r="135" spans="1:52" hidden="1" x14ac:dyDescent="0.2">
      <c r="A135" s="103">
        <v>112</v>
      </c>
      <c r="B135" s="55"/>
      <c r="C135" s="41" t="s">
        <v>185</v>
      </c>
      <c r="D135" s="42" t="s">
        <v>184</v>
      </c>
      <c r="E135" s="41" t="s">
        <v>185</v>
      </c>
      <c r="F135" s="51" t="s">
        <v>84</v>
      </c>
      <c r="G135" s="51" t="s">
        <v>84</v>
      </c>
      <c r="H135" s="51" t="s">
        <v>84</v>
      </c>
      <c r="I135" s="51" t="s">
        <v>84</v>
      </c>
      <c r="J135" s="51" t="s">
        <v>84</v>
      </c>
      <c r="K135" s="43" t="s">
        <v>211</v>
      </c>
      <c r="L135" s="52"/>
      <c r="M135" s="43" t="s">
        <v>171</v>
      </c>
      <c r="N135" s="43" t="s">
        <v>126</v>
      </c>
      <c r="O135" s="51" t="s">
        <v>84</v>
      </c>
      <c r="P135" s="52" t="s">
        <v>84</v>
      </c>
      <c r="Q135" s="52" t="s">
        <v>84</v>
      </c>
      <c r="R135" s="51" t="s">
        <v>84</v>
      </c>
      <c r="S135" s="51" t="s">
        <v>84</v>
      </c>
      <c r="T135" s="51" t="s">
        <v>84</v>
      </c>
      <c r="U135" s="51" t="s">
        <v>84</v>
      </c>
      <c r="V135" s="51" t="s">
        <v>84</v>
      </c>
      <c r="W135" s="51" t="s">
        <v>84</v>
      </c>
      <c r="X135" s="51" t="s">
        <v>84</v>
      </c>
      <c r="Y135" s="51" t="s">
        <v>84</v>
      </c>
      <c r="Z135" s="51" t="s">
        <v>84</v>
      </c>
      <c r="AA135" s="51" t="s">
        <v>84</v>
      </c>
      <c r="AB135" s="51" t="s">
        <v>84</v>
      </c>
      <c r="AC135" s="51" t="s">
        <v>84</v>
      </c>
      <c r="AD135" s="51" t="s">
        <v>84</v>
      </c>
      <c r="AE135" s="51" t="s">
        <v>84</v>
      </c>
      <c r="AF135" s="51" t="s">
        <v>84</v>
      </c>
      <c r="AG135" s="51" t="s">
        <v>84</v>
      </c>
      <c r="AH135" s="51" t="s">
        <v>84</v>
      </c>
      <c r="AI135" s="51" t="s">
        <v>84</v>
      </c>
      <c r="AJ135" s="51" t="s">
        <v>84</v>
      </c>
      <c r="AK135" s="51" t="s">
        <v>84</v>
      </c>
      <c r="AL135" s="43" t="s">
        <v>126</v>
      </c>
      <c r="AM135" s="51"/>
      <c r="AN135" s="51"/>
      <c r="AO135" s="51"/>
      <c r="AP135" s="44">
        <v>975000</v>
      </c>
      <c r="AQ135" s="133" t="s">
        <v>63</v>
      </c>
      <c r="AR135" s="133"/>
      <c r="AS135" s="133" t="s">
        <v>225</v>
      </c>
      <c r="AT135" s="133"/>
      <c r="AU135" s="133" t="s">
        <v>63</v>
      </c>
      <c r="AV135" s="20"/>
      <c r="AW135" s="20"/>
      <c r="AX135" s="20"/>
      <c r="AZ135" s="137" t="str">
        <f t="shared" si="1"/>
        <v>0</v>
      </c>
    </row>
    <row r="136" spans="1:52" hidden="1" x14ac:dyDescent="0.2">
      <c r="A136" s="103">
        <v>113</v>
      </c>
      <c r="B136" s="55"/>
      <c r="C136" s="45" t="s">
        <v>149</v>
      </c>
      <c r="D136" s="46" t="s">
        <v>148</v>
      </c>
      <c r="E136" s="45" t="s">
        <v>149</v>
      </c>
      <c r="F136" s="51" t="s">
        <v>84</v>
      </c>
      <c r="G136" s="51" t="s">
        <v>84</v>
      </c>
      <c r="H136" s="51" t="s">
        <v>84</v>
      </c>
      <c r="I136" s="51" t="s">
        <v>84</v>
      </c>
      <c r="J136" s="51" t="s">
        <v>84</v>
      </c>
      <c r="K136" s="47" t="s">
        <v>227</v>
      </c>
      <c r="L136" s="52"/>
      <c r="M136" s="47" t="s">
        <v>175</v>
      </c>
      <c r="N136" s="43" t="s">
        <v>126</v>
      </c>
      <c r="O136" s="51" t="s">
        <v>84</v>
      </c>
      <c r="P136" s="52" t="s">
        <v>84</v>
      </c>
      <c r="Q136" s="52" t="s">
        <v>84</v>
      </c>
      <c r="R136" s="51" t="s">
        <v>84</v>
      </c>
      <c r="S136" s="51" t="s">
        <v>84</v>
      </c>
      <c r="T136" s="51" t="s">
        <v>84</v>
      </c>
      <c r="U136" s="51" t="s">
        <v>84</v>
      </c>
      <c r="V136" s="51" t="s">
        <v>84</v>
      </c>
      <c r="W136" s="51" t="s">
        <v>84</v>
      </c>
      <c r="X136" s="51" t="s">
        <v>84</v>
      </c>
      <c r="Y136" s="51" t="s">
        <v>84</v>
      </c>
      <c r="Z136" s="51" t="s">
        <v>84</v>
      </c>
      <c r="AA136" s="51" t="s">
        <v>84</v>
      </c>
      <c r="AB136" s="51" t="s">
        <v>84</v>
      </c>
      <c r="AC136" s="51" t="s">
        <v>84</v>
      </c>
      <c r="AD136" s="51" t="s">
        <v>84</v>
      </c>
      <c r="AE136" s="51" t="s">
        <v>84</v>
      </c>
      <c r="AF136" s="51" t="s">
        <v>84</v>
      </c>
      <c r="AG136" s="51" t="s">
        <v>84</v>
      </c>
      <c r="AH136" s="51" t="s">
        <v>84</v>
      </c>
      <c r="AI136" s="51" t="s">
        <v>84</v>
      </c>
      <c r="AJ136" s="51" t="s">
        <v>84</v>
      </c>
      <c r="AK136" s="51" t="s">
        <v>84</v>
      </c>
      <c r="AL136" s="43" t="s">
        <v>126</v>
      </c>
      <c r="AM136" s="51"/>
      <c r="AN136" s="51"/>
      <c r="AO136" s="51"/>
      <c r="AP136" s="48">
        <v>3037500</v>
      </c>
      <c r="AQ136" s="133" t="s">
        <v>63</v>
      </c>
      <c r="AR136" s="133"/>
      <c r="AS136" s="133"/>
      <c r="AT136" s="133"/>
      <c r="AU136" s="133" t="s">
        <v>63</v>
      </c>
      <c r="AV136" s="20"/>
      <c r="AW136" s="20"/>
      <c r="AX136" s="20"/>
      <c r="AZ136" s="137" t="str">
        <f t="shared" si="1"/>
        <v>0</v>
      </c>
    </row>
    <row r="137" spans="1:52" hidden="1" x14ac:dyDescent="0.2">
      <c r="A137" s="103">
        <v>114</v>
      </c>
      <c r="B137" s="55"/>
      <c r="C137" s="41" t="s">
        <v>185</v>
      </c>
      <c r="D137" s="42" t="s">
        <v>184</v>
      </c>
      <c r="E137" s="41" t="s">
        <v>185</v>
      </c>
      <c r="F137" s="51" t="s">
        <v>84</v>
      </c>
      <c r="G137" s="51" t="s">
        <v>84</v>
      </c>
      <c r="H137" s="51" t="s">
        <v>84</v>
      </c>
      <c r="I137" s="51" t="s">
        <v>84</v>
      </c>
      <c r="J137" s="51" t="s">
        <v>84</v>
      </c>
      <c r="K137" s="43" t="s">
        <v>210</v>
      </c>
      <c r="L137" s="52"/>
      <c r="M137" s="43" t="s">
        <v>171</v>
      </c>
      <c r="N137" s="43" t="s">
        <v>126</v>
      </c>
      <c r="O137" s="51" t="s">
        <v>84</v>
      </c>
      <c r="P137" s="52" t="s">
        <v>84</v>
      </c>
      <c r="Q137" s="52" t="s">
        <v>84</v>
      </c>
      <c r="R137" s="51" t="s">
        <v>84</v>
      </c>
      <c r="S137" s="51" t="s">
        <v>84</v>
      </c>
      <c r="T137" s="51" t="s">
        <v>84</v>
      </c>
      <c r="U137" s="51" t="s">
        <v>84</v>
      </c>
      <c r="V137" s="51" t="s">
        <v>84</v>
      </c>
      <c r="W137" s="51" t="s">
        <v>84</v>
      </c>
      <c r="X137" s="51" t="s">
        <v>84</v>
      </c>
      <c r="Y137" s="51" t="s">
        <v>84</v>
      </c>
      <c r="Z137" s="51" t="s">
        <v>84</v>
      </c>
      <c r="AA137" s="51" t="s">
        <v>84</v>
      </c>
      <c r="AB137" s="51" t="s">
        <v>84</v>
      </c>
      <c r="AC137" s="51" t="s">
        <v>84</v>
      </c>
      <c r="AD137" s="51" t="s">
        <v>84</v>
      </c>
      <c r="AE137" s="51" t="s">
        <v>84</v>
      </c>
      <c r="AF137" s="51" t="s">
        <v>84</v>
      </c>
      <c r="AG137" s="51" t="s">
        <v>84</v>
      </c>
      <c r="AH137" s="51" t="s">
        <v>84</v>
      </c>
      <c r="AI137" s="51" t="s">
        <v>84</v>
      </c>
      <c r="AJ137" s="51" t="s">
        <v>84</v>
      </c>
      <c r="AK137" s="51" t="s">
        <v>84</v>
      </c>
      <c r="AL137" s="43" t="s">
        <v>126</v>
      </c>
      <c r="AM137" s="51"/>
      <c r="AN137" s="51"/>
      <c r="AO137" s="51"/>
      <c r="AP137" s="44">
        <v>975000</v>
      </c>
      <c r="AQ137" s="133" t="s">
        <v>63</v>
      </c>
      <c r="AR137" s="133"/>
      <c r="AS137" s="133" t="s">
        <v>112</v>
      </c>
      <c r="AT137" s="133"/>
      <c r="AU137" s="133" t="s">
        <v>63</v>
      </c>
      <c r="AV137" s="20"/>
      <c r="AW137" s="20"/>
      <c r="AX137" s="20"/>
      <c r="AZ137" s="137" t="str">
        <f t="shared" si="1"/>
        <v>0</v>
      </c>
    </row>
    <row r="138" spans="1:52" hidden="1" x14ac:dyDescent="0.2">
      <c r="A138" s="103">
        <v>115</v>
      </c>
      <c r="B138" s="55"/>
      <c r="C138" s="75" t="s">
        <v>259</v>
      </c>
      <c r="D138" s="76" t="s">
        <v>258</v>
      </c>
      <c r="E138" s="75" t="s">
        <v>259</v>
      </c>
      <c r="F138" s="51" t="s">
        <v>84</v>
      </c>
      <c r="G138" s="51" t="s">
        <v>84</v>
      </c>
      <c r="H138" s="51" t="s">
        <v>84</v>
      </c>
      <c r="I138" s="51" t="s">
        <v>84</v>
      </c>
      <c r="J138" s="51" t="s">
        <v>84</v>
      </c>
      <c r="K138" s="77" t="s">
        <v>260</v>
      </c>
      <c r="L138" s="52"/>
      <c r="M138" s="78" t="s">
        <v>261</v>
      </c>
      <c r="N138" s="78">
        <v>2007</v>
      </c>
      <c r="O138" s="51" t="s">
        <v>84</v>
      </c>
      <c r="P138" s="52" t="s">
        <v>84</v>
      </c>
      <c r="Q138" s="52" t="s">
        <v>84</v>
      </c>
      <c r="R138" s="51" t="s">
        <v>84</v>
      </c>
      <c r="S138" s="51" t="s">
        <v>84</v>
      </c>
      <c r="T138" s="51" t="s">
        <v>84</v>
      </c>
      <c r="U138" s="51" t="s">
        <v>84</v>
      </c>
      <c r="V138" s="51" t="s">
        <v>84</v>
      </c>
      <c r="W138" s="51" t="s">
        <v>84</v>
      </c>
      <c r="X138" s="51" t="s">
        <v>84</v>
      </c>
      <c r="Y138" s="51" t="s">
        <v>84</v>
      </c>
      <c r="Z138" s="51" t="s">
        <v>84</v>
      </c>
      <c r="AA138" s="51" t="s">
        <v>84</v>
      </c>
      <c r="AB138" s="51" t="s">
        <v>84</v>
      </c>
      <c r="AC138" s="51" t="s">
        <v>84</v>
      </c>
      <c r="AD138" s="51" t="s">
        <v>84</v>
      </c>
      <c r="AE138" s="51" t="s">
        <v>84</v>
      </c>
      <c r="AF138" s="51" t="s">
        <v>84</v>
      </c>
      <c r="AG138" s="51" t="s">
        <v>84</v>
      </c>
      <c r="AH138" s="51" t="s">
        <v>84</v>
      </c>
      <c r="AI138" s="51" t="s">
        <v>84</v>
      </c>
      <c r="AJ138" s="51" t="s">
        <v>84</v>
      </c>
      <c r="AK138" s="51" t="s">
        <v>84</v>
      </c>
      <c r="AL138" s="78">
        <v>2007</v>
      </c>
      <c r="AM138" s="51"/>
      <c r="AN138" s="51"/>
      <c r="AO138" s="51"/>
      <c r="AP138" s="79">
        <v>2990000</v>
      </c>
      <c r="AQ138" s="133" t="s">
        <v>63</v>
      </c>
      <c r="AR138" s="133"/>
      <c r="AS138" s="133" t="s">
        <v>112</v>
      </c>
      <c r="AT138" s="133"/>
      <c r="AU138" s="133" t="s">
        <v>63</v>
      </c>
      <c r="AV138" s="20"/>
      <c r="AW138" s="20"/>
      <c r="AX138" s="20"/>
      <c r="AZ138" s="137" t="str">
        <f t="shared" si="1"/>
        <v>0</v>
      </c>
    </row>
    <row r="139" spans="1:52" ht="30" hidden="1" x14ac:dyDescent="0.2">
      <c r="A139" s="103">
        <v>116</v>
      </c>
      <c r="B139" s="55"/>
      <c r="C139" s="75" t="s">
        <v>263</v>
      </c>
      <c r="D139" s="80" t="s">
        <v>262</v>
      </c>
      <c r="E139" s="75" t="s">
        <v>263</v>
      </c>
      <c r="F139" s="51" t="s">
        <v>84</v>
      </c>
      <c r="G139" s="51" t="s">
        <v>84</v>
      </c>
      <c r="H139" s="51" t="s">
        <v>84</v>
      </c>
      <c r="I139" s="51" t="s">
        <v>84</v>
      </c>
      <c r="J139" s="51" t="s">
        <v>84</v>
      </c>
      <c r="K139" s="81" t="s">
        <v>264</v>
      </c>
      <c r="L139" s="52"/>
      <c r="M139" s="78" t="s">
        <v>265</v>
      </c>
      <c r="N139" s="78">
        <v>2007</v>
      </c>
      <c r="O139" s="51" t="s">
        <v>84</v>
      </c>
      <c r="P139" s="52" t="s">
        <v>84</v>
      </c>
      <c r="Q139" s="52" t="s">
        <v>84</v>
      </c>
      <c r="R139" s="51" t="s">
        <v>84</v>
      </c>
      <c r="S139" s="51" t="s">
        <v>84</v>
      </c>
      <c r="T139" s="51" t="s">
        <v>84</v>
      </c>
      <c r="U139" s="51" t="s">
        <v>84</v>
      </c>
      <c r="V139" s="51" t="s">
        <v>84</v>
      </c>
      <c r="W139" s="51" t="s">
        <v>84</v>
      </c>
      <c r="X139" s="51" t="s">
        <v>84</v>
      </c>
      <c r="Y139" s="51" t="s">
        <v>84</v>
      </c>
      <c r="Z139" s="51" t="s">
        <v>84</v>
      </c>
      <c r="AA139" s="51" t="s">
        <v>84</v>
      </c>
      <c r="AB139" s="51" t="s">
        <v>84</v>
      </c>
      <c r="AC139" s="51" t="s">
        <v>84</v>
      </c>
      <c r="AD139" s="51" t="s">
        <v>84</v>
      </c>
      <c r="AE139" s="51" t="s">
        <v>84</v>
      </c>
      <c r="AF139" s="51" t="s">
        <v>84</v>
      </c>
      <c r="AG139" s="51" t="s">
        <v>84</v>
      </c>
      <c r="AH139" s="51" t="s">
        <v>84</v>
      </c>
      <c r="AI139" s="51" t="s">
        <v>84</v>
      </c>
      <c r="AJ139" s="51" t="s">
        <v>84</v>
      </c>
      <c r="AK139" s="51" t="s">
        <v>84</v>
      </c>
      <c r="AL139" s="78">
        <v>2007</v>
      </c>
      <c r="AM139" s="51"/>
      <c r="AN139" s="51"/>
      <c r="AO139" s="51"/>
      <c r="AP139" s="82">
        <v>3998500</v>
      </c>
      <c r="AQ139" s="133" t="s">
        <v>63</v>
      </c>
      <c r="AR139" s="133"/>
      <c r="AS139" s="133" t="s">
        <v>143</v>
      </c>
      <c r="AT139" s="133"/>
      <c r="AU139" s="133" t="s">
        <v>63</v>
      </c>
      <c r="AV139" s="20"/>
      <c r="AW139" s="20"/>
      <c r="AX139" s="20"/>
      <c r="AZ139" s="137" t="str">
        <f t="shared" si="1"/>
        <v>0</v>
      </c>
    </row>
    <row r="140" spans="1:52" hidden="1" x14ac:dyDescent="0.2">
      <c r="A140" s="103">
        <v>117</v>
      </c>
      <c r="B140" s="55"/>
      <c r="C140" s="75" t="s">
        <v>263</v>
      </c>
      <c r="D140" s="80" t="s">
        <v>266</v>
      </c>
      <c r="E140" s="75" t="s">
        <v>263</v>
      </c>
      <c r="F140" s="51" t="s">
        <v>84</v>
      </c>
      <c r="G140" s="51" t="s">
        <v>84</v>
      </c>
      <c r="H140" s="51" t="s">
        <v>84</v>
      </c>
      <c r="I140" s="51" t="s">
        <v>84</v>
      </c>
      <c r="J140" s="51" t="s">
        <v>84</v>
      </c>
      <c r="K140" s="81" t="s">
        <v>264</v>
      </c>
      <c r="L140" s="52"/>
      <c r="M140" s="78" t="s">
        <v>265</v>
      </c>
      <c r="N140" s="78">
        <v>2007</v>
      </c>
      <c r="O140" s="51" t="s">
        <v>84</v>
      </c>
      <c r="P140" s="52" t="s">
        <v>84</v>
      </c>
      <c r="Q140" s="52" t="s">
        <v>84</v>
      </c>
      <c r="R140" s="51" t="s">
        <v>84</v>
      </c>
      <c r="S140" s="51" t="s">
        <v>84</v>
      </c>
      <c r="T140" s="51" t="s">
        <v>84</v>
      </c>
      <c r="U140" s="51" t="s">
        <v>84</v>
      </c>
      <c r="V140" s="51" t="s">
        <v>84</v>
      </c>
      <c r="W140" s="51" t="s">
        <v>84</v>
      </c>
      <c r="X140" s="51" t="s">
        <v>84</v>
      </c>
      <c r="Y140" s="51" t="s">
        <v>84</v>
      </c>
      <c r="Z140" s="51" t="s">
        <v>84</v>
      </c>
      <c r="AA140" s="51" t="s">
        <v>84</v>
      </c>
      <c r="AB140" s="51" t="s">
        <v>84</v>
      </c>
      <c r="AC140" s="51" t="s">
        <v>84</v>
      </c>
      <c r="AD140" s="51" t="s">
        <v>84</v>
      </c>
      <c r="AE140" s="51" t="s">
        <v>84</v>
      </c>
      <c r="AF140" s="51" t="s">
        <v>84</v>
      </c>
      <c r="AG140" s="51" t="s">
        <v>84</v>
      </c>
      <c r="AH140" s="51" t="s">
        <v>84</v>
      </c>
      <c r="AI140" s="51" t="s">
        <v>84</v>
      </c>
      <c r="AJ140" s="51" t="s">
        <v>84</v>
      </c>
      <c r="AK140" s="51" t="s">
        <v>84</v>
      </c>
      <c r="AL140" s="78">
        <v>2007</v>
      </c>
      <c r="AM140" s="51"/>
      <c r="AN140" s="51"/>
      <c r="AO140" s="51"/>
      <c r="AP140" s="82">
        <v>998800</v>
      </c>
      <c r="AQ140" s="133" t="s">
        <v>63</v>
      </c>
      <c r="AR140" s="133"/>
      <c r="AS140" s="133" t="s">
        <v>143</v>
      </c>
      <c r="AT140" s="133"/>
      <c r="AU140" s="133" t="s">
        <v>63</v>
      </c>
      <c r="AV140" s="20"/>
      <c r="AW140" s="20"/>
      <c r="AX140" s="20"/>
      <c r="AZ140" s="137" t="str">
        <f t="shared" ref="AZ140:AZ203" si="2">IF(AP140&lt;300000,AP140,"0")</f>
        <v>0</v>
      </c>
    </row>
    <row r="141" spans="1:52" hidden="1" x14ac:dyDescent="0.2">
      <c r="A141" s="103">
        <v>118</v>
      </c>
      <c r="B141" s="55"/>
      <c r="C141" s="75" t="s">
        <v>268</v>
      </c>
      <c r="D141" s="80" t="s">
        <v>267</v>
      </c>
      <c r="E141" s="75" t="s">
        <v>268</v>
      </c>
      <c r="F141" s="51" t="s">
        <v>84</v>
      </c>
      <c r="G141" s="51" t="s">
        <v>84</v>
      </c>
      <c r="H141" s="51" t="s">
        <v>84</v>
      </c>
      <c r="I141" s="51" t="s">
        <v>84</v>
      </c>
      <c r="J141" s="51" t="s">
        <v>84</v>
      </c>
      <c r="K141" s="81" t="s">
        <v>264</v>
      </c>
      <c r="L141" s="52"/>
      <c r="M141" s="78" t="s">
        <v>265</v>
      </c>
      <c r="N141" s="78">
        <v>2007</v>
      </c>
      <c r="O141" s="51" t="s">
        <v>84</v>
      </c>
      <c r="P141" s="52" t="s">
        <v>84</v>
      </c>
      <c r="Q141" s="52" t="s">
        <v>84</v>
      </c>
      <c r="R141" s="51" t="s">
        <v>84</v>
      </c>
      <c r="S141" s="51" t="s">
        <v>84</v>
      </c>
      <c r="T141" s="51" t="s">
        <v>84</v>
      </c>
      <c r="U141" s="51" t="s">
        <v>84</v>
      </c>
      <c r="V141" s="51" t="s">
        <v>84</v>
      </c>
      <c r="W141" s="51" t="s">
        <v>84</v>
      </c>
      <c r="X141" s="51" t="s">
        <v>84</v>
      </c>
      <c r="Y141" s="51" t="s">
        <v>84</v>
      </c>
      <c r="Z141" s="51" t="s">
        <v>84</v>
      </c>
      <c r="AA141" s="51" t="s">
        <v>84</v>
      </c>
      <c r="AB141" s="51" t="s">
        <v>84</v>
      </c>
      <c r="AC141" s="51" t="s">
        <v>84</v>
      </c>
      <c r="AD141" s="51" t="s">
        <v>84</v>
      </c>
      <c r="AE141" s="51" t="s">
        <v>84</v>
      </c>
      <c r="AF141" s="51" t="s">
        <v>84</v>
      </c>
      <c r="AG141" s="51" t="s">
        <v>84</v>
      </c>
      <c r="AH141" s="51" t="s">
        <v>84</v>
      </c>
      <c r="AI141" s="51" t="s">
        <v>84</v>
      </c>
      <c r="AJ141" s="51" t="s">
        <v>84</v>
      </c>
      <c r="AK141" s="51" t="s">
        <v>84</v>
      </c>
      <c r="AL141" s="78">
        <v>2007</v>
      </c>
      <c r="AM141" s="51"/>
      <c r="AN141" s="51"/>
      <c r="AO141" s="51"/>
      <c r="AP141" s="82">
        <v>399300</v>
      </c>
      <c r="AQ141" s="133" t="s">
        <v>63</v>
      </c>
      <c r="AR141" s="133"/>
      <c r="AS141" s="133" t="s">
        <v>143</v>
      </c>
      <c r="AT141" s="133"/>
      <c r="AU141" s="133" t="s">
        <v>63</v>
      </c>
      <c r="AV141" s="20"/>
      <c r="AW141" s="20"/>
      <c r="AX141" s="20"/>
      <c r="AZ141" s="137" t="str">
        <f t="shared" si="2"/>
        <v>0</v>
      </c>
    </row>
    <row r="142" spans="1:52" hidden="1" x14ac:dyDescent="0.2">
      <c r="A142" s="103">
        <v>119</v>
      </c>
      <c r="B142" s="55"/>
      <c r="C142" s="75" t="s">
        <v>270</v>
      </c>
      <c r="D142" s="83" t="s">
        <v>269</v>
      </c>
      <c r="E142" s="75" t="s">
        <v>270</v>
      </c>
      <c r="F142" s="51" t="s">
        <v>84</v>
      </c>
      <c r="G142" s="51" t="s">
        <v>84</v>
      </c>
      <c r="H142" s="51" t="s">
        <v>84</v>
      </c>
      <c r="I142" s="51" t="s">
        <v>84</v>
      </c>
      <c r="J142" s="51" t="s">
        <v>84</v>
      </c>
      <c r="K142" s="78" t="s">
        <v>271</v>
      </c>
      <c r="L142" s="52"/>
      <c r="M142" s="78" t="s">
        <v>272</v>
      </c>
      <c r="N142" s="78">
        <v>2007</v>
      </c>
      <c r="O142" s="51" t="s">
        <v>84</v>
      </c>
      <c r="P142" s="52" t="s">
        <v>84</v>
      </c>
      <c r="Q142" s="52" t="s">
        <v>84</v>
      </c>
      <c r="R142" s="51" t="s">
        <v>84</v>
      </c>
      <c r="S142" s="51" t="s">
        <v>84</v>
      </c>
      <c r="T142" s="51" t="s">
        <v>84</v>
      </c>
      <c r="U142" s="51" t="s">
        <v>84</v>
      </c>
      <c r="V142" s="51" t="s">
        <v>84</v>
      </c>
      <c r="W142" s="51" t="s">
        <v>84</v>
      </c>
      <c r="X142" s="51" t="s">
        <v>84</v>
      </c>
      <c r="Y142" s="51" t="s">
        <v>84</v>
      </c>
      <c r="Z142" s="51" t="s">
        <v>84</v>
      </c>
      <c r="AA142" s="51" t="s">
        <v>84</v>
      </c>
      <c r="AB142" s="51" t="s">
        <v>84</v>
      </c>
      <c r="AC142" s="51" t="s">
        <v>84</v>
      </c>
      <c r="AD142" s="51" t="s">
        <v>84</v>
      </c>
      <c r="AE142" s="51" t="s">
        <v>84</v>
      </c>
      <c r="AF142" s="51" t="s">
        <v>84</v>
      </c>
      <c r="AG142" s="51" t="s">
        <v>84</v>
      </c>
      <c r="AH142" s="51" t="s">
        <v>84</v>
      </c>
      <c r="AI142" s="51" t="s">
        <v>84</v>
      </c>
      <c r="AJ142" s="51" t="s">
        <v>84</v>
      </c>
      <c r="AK142" s="51" t="s">
        <v>84</v>
      </c>
      <c r="AL142" s="78">
        <v>2007</v>
      </c>
      <c r="AM142" s="51"/>
      <c r="AN142" s="51"/>
      <c r="AO142" s="51"/>
      <c r="AP142" s="82">
        <v>8980000</v>
      </c>
      <c r="AQ142" s="133" t="s">
        <v>63</v>
      </c>
      <c r="AR142" s="133"/>
      <c r="AS142" s="133" t="s">
        <v>127</v>
      </c>
      <c r="AT142" s="133"/>
      <c r="AU142" s="133" t="s">
        <v>63</v>
      </c>
      <c r="AV142" s="20"/>
      <c r="AW142" s="20"/>
      <c r="AX142" s="20"/>
      <c r="AZ142" s="137" t="str">
        <f t="shared" si="2"/>
        <v>0</v>
      </c>
    </row>
    <row r="143" spans="1:52" hidden="1" x14ac:dyDescent="0.2">
      <c r="A143" s="103">
        <v>120</v>
      </c>
      <c r="B143" s="55"/>
      <c r="C143" s="75" t="s">
        <v>270</v>
      </c>
      <c r="D143" s="83" t="s">
        <v>269</v>
      </c>
      <c r="E143" s="75" t="s">
        <v>270</v>
      </c>
      <c r="F143" s="51" t="s">
        <v>84</v>
      </c>
      <c r="G143" s="51" t="s">
        <v>84</v>
      </c>
      <c r="H143" s="51" t="s">
        <v>84</v>
      </c>
      <c r="I143" s="51" t="s">
        <v>84</v>
      </c>
      <c r="J143" s="51" t="s">
        <v>84</v>
      </c>
      <c r="K143" s="78" t="s">
        <v>271</v>
      </c>
      <c r="L143" s="52"/>
      <c r="M143" s="78" t="s">
        <v>272</v>
      </c>
      <c r="N143" s="78">
        <v>2007</v>
      </c>
      <c r="O143" s="51" t="s">
        <v>84</v>
      </c>
      <c r="P143" s="52" t="s">
        <v>84</v>
      </c>
      <c r="Q143" s="52" t="s">
        <v>84</v>
      </c>
      <c r="R143" s="51" t="s">
        <v>84</v>
      </c>
      <c r="S143" s="51" t="s">
        <v>84</v>
      </c>
      <c r="T143" s="51" t="s">
        <v>84</v>
      </c>
      <c r="U143" s="51" t="s">
        <v>84</v>
      </c>
      <c r="V143" s="51" t="s">
        <v>84</v>
      </c>
      <c r="W143" s="51" t="s">
        <v>84</v>
      </c>
      <c r="X143" s="51" t="s">
        <v>84</v>
      </c>
      <c r="Y143" s="51" t="s">
        <v>84</v>
      </c>
      <c r="Z143" s="51" t="s">
        <v>84</v>
      </c>
      <c r="AA143" s="51" t="s">
        <v>84</v>
      </c>
      <c r="AB143" s="51" t="s">
        <v>84</v>
      </c>
      <c r="AC143" s="51" t="s">
        <v>84</v>
      </c>
      <c r="AD143" s="51" t="s">
        <v>84</v>
      </c>
      <c r="AE143" s="51" t="s">
        <v>84</v>
      </c>
      <c r="AF143" s="51" t="s">
        <v>84</v>
      </c>
      <c r="AG143" s="51" t="s">
        <v>84</v>
      </c>
      <c r="AH143" s="51" t="s">
        <v>84</v>
      </c>
      <c r="AI143" s="51" t="s">
        <v>84</v>
      </c>
      <c r="AJ143" s="51" t="s">
        <v>84</v>
      </c>
      <c r="AK143" s="51" t="s">
        <v>84</v>
      </c>
      <c r="AL143" s="78">
        <v>2007</v>
      </c>
      <c r="AM143" s="51"/>
      <c r="AN143" s="51"/>
      <c r="AO143" s="51"/>
      <c r="AP143" s="82">
        <v>8980000</v>
      </c>
      <c r="AQ143" s="133" t="s">
        <v>63</v>
      </c>
      <c r="AR143" s="133"/>
      <c r="AS143" s="133" t="s">
        <v>201</v>
      </c>
      <c r="AT143" s="133"/>
      <c r="AU143" s="133" t="s">
        <v>63</v>
      </c>
      <c r="AV143" s="20"/>
      <c r="AW143" s="20"/>
      <c r="AX143" s="20"/>
      <c r="AZ143" s="137" t="str">
        <f t="shared" si="2"/>
        <v>0</v>
      </c>
    </row>
    <row r="144" spans="1:52" hidden="1" x14ac:dyDescent="0.2">
      <c r="A144" s="103">
        <v>121</v>
      </c>
      <c r="B144" s="55"/>
      <c r="C144" s="75" t="s">
        <v>270</v>
      </c>
      <c r="D144" s="83" t="s">
        <v>269</v>
      </c>
      <c r="E144" s="75" t="s">
        <v>270</v>
      </c>
      <c r="F144" s="51" t="s">
        <v>84</v>
      </c>
      <c r="G144" s="51" t="s">
        <v>84</v>
      </c>
      <c r="H144" s="51" t="s">
        <v>84</v>
      </c>
      <c r="I144" s="51" t="s">
        <v>84</v>
      </c>
      <c r="J144" s="51" t="s">
        <v>84</v>
      </c>
      <c r="K144" s="78" t="s">
        <v>271</v>
      </c>
      <c r="L144" s="52"/>
      <c r="M144" s="78" t="s">
        <v>272</v>
      </c>
      <c r="N144" s="78">
        <v>2007</v>
      </c>
      <c r="O144" s="51" t="s">
        <v>84</v>
      </c>
      <c r="P144" s="52" t="s">
        <v>84</v>
      </c>
      <c r="Q144" s="52" t="s">
        <v>84</v>
      </c>
      <c r="R144" s="51" t="s">
        <v>84</v>
      </c>
      <c r="S144" s="51" t="s">
        <v>84</v>
      </c>
      <c r="T144" s="51" t="s">
        <v>84</v>
      </c>
      <c r="U144" s="51" t="s">
        <v>84</v>
      </c>
      <c r="V144" s="51" t="s">
        <v>84</v>
      </c>
      <c r="W144" s="51" t="s">
        <v>84</v>
      </c>
      <c r="X144" s="51" t="s">
        <v>84</v>
      </c>
      <c r="Y144" s="51" t="s">
        <v>84</v>
      </c>
      <c r="Z144" s="51" t="s">
        <v>84</v>
      </c>
      <c r="AA144" s="51" t="s">
        <v>84</v>
      </c>
      <c r="AB144" s="51" t="s">
        <v>84</v>
      </c>
      <c r="AC144" s="51" t="s">
        <v>84</v>
      </c>
      <c r="AD144" s="51" t="s">
        <v>84</v>
      </c>
      <c r="AE144" s="51" t="s">
        <v>84</v>
      </c>
      <c r="AF144" s="51" t="s">
        <v>84</v>
      </c>
      <c r="AG144" s="51" t="s">
        <v>84</v>
      </c>
      <c r="AH144" s="51" t="s">
        <v>84</v>
      </c>
      <c r="AI144" s="51" t="s">
        <v>84</v>
      </c>
      <c r="AJ144" s="51" t="s">
        <v>84</v>
      </c>
      <c r="AK144" s="51" t="s">
        <v>84</v>
      </c>
      <c r="AL144" s="78">
        <v>2007</v>
      </c>
      <c r="AM144" s="51"/>
      <c r="AN144" s="51"/>
      <c r="AO144" s="51"/>
      <c r="AP144" s="82">
        <v>8980000</v>
      </c>
      <c r="AQ144" s="133" t="s">
        <v>63</v>
      </c>
      <c r="AR144" s="133"/>
      <c r="AS144" s="133" t="s">
        <v>164</v>
      </c>
      <c r="AT144" s="133"/>
      <c r="AU144" s="133" t="s">
        <v>63</v>
      </c>
      <c r="AV144" s="20"/>
      <c r="AW144" s="20"/>
      <c r="AX144" s="20"/>
      <c r="AZ144" s="137" t="str">
        <f t="shared" si="2"/>
        <v>0</v>
      </c>
    </row>
    <row r="145" spans="1:52" hidden="1" x14ac:dyDescent="0.2">
      <c r="A145" s="103">
        <v>122</v>
      </c>
      <c r="B145" s="55"/>
      <c r="C145" s="75" t="s">
        <v>270</v>
      </c>
      <c r="D145" s="83" t="s">
        <v>273</v>
      </c>
      <c r="E145" s="75" t="s">
        <v>270</v>
      </c>
      <c r="F145" s="51" t="s">
        <v>84</v>
      </c>
      <c r="G145" s="51" t="s">
        <v>84</v>
      </c>
      <c r="H145" s="51" t="s">
        <v>84</v>
      </c>
      <c r="I145" s="51" t="s">
        <v>84</v>
      </c>
      <c r="J145" s="51" t="s">
        <v>84</v>
      </c>
      <c r="K145" s="78" t="s">
        <v>183</v>
      </c>
      <c r="L145" s="52"/>
      <c r="M145" s="78" t="s">
        <v>272</v>
      </c>
      <c r="N145" s="78">
        <v>2007</v>
      </c>
      <c r="O145" s="51" t="s">
        <v>84</v>
      </c>
      <c r="P145" s="52" t="s">
        <v>84</v>
      </c>
      <c r="Q145" s="52" t="s">
        <v>84</v>
      </c>
      <c r="R145" s="51" t="s">
        <v>84</v>
      </c>
      <c r="S145" s="51" t="s">
        <v>84</v>
      </c>
      <c r="T145" s="51" t="s">
        <v>84</v>
      </c>
      <c r="U145" s="51" t="s">
        <v>84</v>
      </c>
      <c r="V145" s="51" t="s">
        <v>84</v>
      </c>
      <c r="W145" s="51" t="s">
        <v>84</v>
      </c>
      <c r="X145" s="51" t="s">
        <v>84</v>
      </c>
      <c r="Y145" s="51" t="s">
        <v>84</v>
      </c>
      <c r="Z145" s="51" t="s">
        <v>84</v>
      </c>
      <c r="AA145" s="51" t="s">
        <v>84</v>
      </c>
      <c r="AB145" s="51" t="s">
        <v>84</v>
      </c>
      <c r="AC145" s="51" t="s">
        <v>84</v>
      </c>
      <c r="AD145" s="51" t="s">
        <v>84</v>
      </c>
      <c r="AE145" s="51" t="s">
        <v>84</v>
      </c>
      <c r="AF145" s="51" t="s">
        <v>84</v>
      </c>
      <c r="AG145" s="51" t="s">
        <v>84</v>
      </c>
      <c r="AH145" s="51" t="s">
        <v>84</v>
      </c>
      <c r="AI145" s="51" t="s">
        <v>84</v>
      </c>
      <c r="AJ145" s="51" t="s">
        <v>84</v>
      </c>
      <c r="AK145" s="51" t="s">
        <v>84</v>
      </c>
      <c r="AL145" s="78">
        <v>2007</v>
      </c>
      <c r="AM145" s="51"/>
      <c r="AN145" s="51"/>
      <c r="AO145" s="51"/>
      <c r="AP145" s="82">
        <v>4490000</v>
      </c>
      <c r="AQ145" s="133" t="s">
        <v>63</v>
      </c>
      <c r="AR145" s="133"/>
      <c r="AS145" s="133" t="s">
        <v>164</v>
      </c>
      <c r="AT145" s="133"/>
      <c r="AU145" s="133" t="s">
        <v>63</v>
      </c>
      <c r="AV145" s="20"/>
      <c r="AW145" s="20"/>
      <c r="AX145" s="20"/>
      <c r="AZ145" s="137" t="str">
        <f t="shared" si="2"/>
        <v>0</v>
      </c>
    </row>
    <row r="146" spans="1:52" hidden="1" x14ac:dyDescent="0.2">
      <c r="A146" s="103">
        <v>123</v>
      </c>
      <c r="B146" s="55"/>
      <c r="C146" s="75" t="s">
        <v>270</v>
      </c>
      <c r="D146" s="83" t="s">
        <v>273</v>
      </c>
      <c r="E146" s="75" t="s">
        <v>270</v>
      </c>
      <c r="F146" s="51" t="s">
        <v>84</v>
      </c>
      <c r="G146" s="51" t="s">
        <v>84</v>
      </c>
      <c r="H146" s="51" t="s">
        <v>84</v>
      </c>
      <c r="I146" s="51" t="s">
        <v>84</v>
      </c>
      <c r="J146" s="51" t="s">
        <v>84</v>
      </c>
      <c r="K146" s="78" t="s">
        <v>183</v>
      </c>
      <c r="L146" s="52"/>
      <c r="M146" s="78" t="s">
        <v>272</v>
      </c>
      <c r="N146" s="78">
        <v>2007</v>
      </c>
      <c r="O146" s="51" t="s">
        <v>84</v>
      </c>
      <c r="P146" s="52" t="s">
        <v>84</v>
      </c>
      <c r="Q146" s="52" t="s">
        <v>84</v>
      </c>
      <c r="R146" s="51" t="s">
        <v>84</v>
      </c>
      <c r="S146" s="51" t="s">
        <v>84</v>
      </c>
      <c r="T146" s="51" t="s">
        <v>84</v>
      </c>
      <c r="U146" s="51" t="s">
        <v>84</v>
      </c>
      <c r="V146" s="51" t="s">
        <v>84</v>
      </c>
      <c r="W146" s="51" t="s">
        <v>84</v>
      </c>
      <c r="X146" s="51" t="s">
        <v>84</v>
      </c>
      <c r="Y146" s="51" t="s">
        <v>84</v>
      </c>
      <c r="Z146" s="51" t="s">
        <v>84</v>
      </c>
      <c r="AA146" s="51" t="s">
        <v>84</v>
      </c>
      <c r="AB146" s="51" t="s">
        <v>84</v>
      </c>
      <c r="AC146" s="51" t="s">
        <v>84</v>
      </c>
      <c r="AD146" s="51" t="s">
        <v>84</v>
      </c>
      <c r="AE146" s="51" t="s">
        <v>84</v>
      </c>
      <c r="AF146" s="51" t="s">
        <v>84</v>
      </c>
      <c r="AG146" s="51" t="s">
        <v>84</v>
      </c>
      <c r="AH146" s="51" t="s">
        <v>84</v>
      </c>
      <c r="AI146" s="51" t="s">
        <v>84</v>
      </c>
      <c r="AJ146" s="51" t="s">
        <v>84</v>
      </c>
      <c r="AK146" s="51" t="s">
        <v>84</v>
      </c>
      <c r="AL146" s="78">
        <v>2007</v>
      </c>
      <c r="AM146" s="51"/>
      <c r="AN146" s="51"/>
      <c r="AO146" s="51"/>
      <c r="AP146" s="82">
        <v>4490000</v>
      </c>
      <c r="AQ146" s="133" t="s">
        <v>63</v>
      </c>
      <c r="AR146" s="133"/>
      <c r="AS146" s="133" t="s">
        <v>112</v>
      </c>
      <c r="AT146" s="133"/>
      <c r="AU146" s="133" t="s">
        <v>63</v>
      </c>
      <c r="AV146" s="20"/>
      <c r="AW146" s="20"/>
      <c r="AX146" s="20"/>
      <c r="AZ146" s="137" t="str">
        <f t="shared" si="2"/>
        <v>0</v>
      </c>
    </row>
    <row r="147" spans="1:52" hidden="1" x14ac:dyDescent="0.2">
      <c r="A147" s="103">
        <v>124</v>
      </c>
      <c r="B147" s="55"/>
      <c r="C147" s="75" t="s">
        <v>270</v>
      </c>
      <c r="D147" s="83" t="s">
        <v>273</v>
      </c>
      <c r="E147" s="75" t="s">
        <v>270</v>
      </c>
      <c r="F147" s="51" t="s">
        <v>84</v>
      </c>
      <c r="G147" s="51" t="s">
        <v>84</v>
      </c>
      <c r="H147" s="51" t="s">
        <v>84</v>
      </c>
      <c r="I147" s="51" t="s">
        <v>84</v>
      </c>
      <c r="J147" s="51" t="s">
        <v>84</v>
      </c>
      <c r="K147" s="78" t="s">
        <v>183</v>
      </c>
      <c r="L147" s="52"/>
      <c r="M147" s="78" t="s">
        <v>272</v>
      </c>
      <c r="N147" s="78">
        <v>2007</v>
      </c>
      <c r="O147" s="51" t="s">
        <v>84</v>
      </c>
      <c r="P147" s="52" t="s">
        <v>84</v>
      </c>
      <c r="Q147" s="52" t="s">
        <v>84</v>
      </c>
      <c r="R147" s="51" t="s">
        <v>84</v>
      </c>
      <c r="S147" s="51" t="s">
        <v>84</v>
      </c>
      <c r="T147" s="51" t="s">
        <v>84</v>
      </c>
      <c r="U147" s="51" t="s">
        <v>84</v>
      </c>
      <c r="V147" s="51" t="s">
        <v>84</v>
      </c>
      <c r="W147" s="51" t="s">
        <v>84</v>
      </c>
      <c r="X147" s="51" t="s">
        <v>84</v>
      </c>
      <c r="Y147" s="51" t="s">
        <v>84</v>
      </c>
      <c r="Z147" s="51" t="s">
        <v>84</v>
      </c>
      <c r="AA147" s="51" t="s">
        <v>84</v>
      </c>
      <c r="AB147" s="51" t="s">
        <v>84</v>
      </c>
      <c r="AC147" s="51" t="s">
        <v>84</v>
      </c>
      <c r="AD147" s="51" t="s">
        <v>84</v>
      </c>
      <c r="AE147" s="51" t="s">
        <v>84</v>
      </c>
      <c r="AF147" s="51" t="s">
        <v>84</v>
      </c>
      <c r="AG147" s="51" t="s">
        <v>84</v>
      </c>
      <c r="AH147" s="51" t="s">
        <v>84</v>
      </c>
      <c r="AI147" s="51" t="s">
        <v>84</v>
      </c>
      <c r="AJ147" s="51" t="s">
        <v>84</v>
      </c>
      <c r="AK147" s="51" t="s">
        <v>84</v>
      </c>
      <c r="AL147" s="78">
        <v>2007</v>
      </c>
      <c r="AM147" s="51"/>
      <c r="AN147" s="51"/>
      <c r="AO147" s="51"/>
      <c r="AP147" s="82">
        <v>4490000</v>
      </c>
      <c r="AQ147" s="133" t="s">
        <v>63</v>
      </c>
      <c r="AR147" s="133"/>
      <c r="AS147" s="133" t="s">
        <v>225</v>
      </c>
      <c r="AT147" s="133"/>
      <c r="AU147" s="133" t="s">
        <v>63</v>
      </c>
      <c r="AV147" s="20"/>
      <c r="AW147" s="20"/>
      <c r="AX147" s="20"/>
      <c r="AZ147" s="137" t="str">
        <f t="shared" si="2"/>
        <v>0</v>
      </c>
    </row>
    <row r="148" spans="1:52" hidden="1" x14ac:dyDescent="0.2">
      <c r="A148" s="103">
        <v>125</v>
      </c>
      <c r="B148" s="33"/>
      <c r="C148" s="71" t="s">
        <v>270</v>
      </c>
      <c r="D148" s="72" t="s">
        <v>273</v>
      </c>
      <c r="E148" s="71" t="s">
        <v>270</v>
      </c>
      <c r="F148" s="36" t="s">
        <v>84</v>
      </c>
      <c r="G148" s="36" t="s">
        <v>84</v>
      </c>
      <c r="H148" s="36" t="s">
        <v>84</v>
      </c>
      <c r="I148" s="36" t="s">
        <v>84</v>
      </c>
      <c r="J148" s="36" t="s">
        <v>84</v>
      </c>
      <c r="K148" s="73" t="s">
        <v>183</v>
      </c>
      <c r="L148" s="38"/>
      <c r="M148" s="73" t="s">
        <v>272</v>
      </c>
      <c r="N148" s="73">
        <v>2007</v>
      </c>
      <c r="O148" s="36" t="s">
        <v>84</v>
      </c>
      <c r="P148" s="38" t="s">
        <v>84</v>
      </c>
      <c r="Q148" s="38" t="s">
        <v>84</v>
      </c>
      <c r="R148" s="36" t="s">
        <v>84</v>
      </c>
      <c r="S148" s="36" t="s">
        <v>84</v>
      </c>
      <c r="T148" s="36" t="s">
        <v>84</v>
      </c>
      <c r="U148" s="36" t="s">
        <v>84</v>
      </c>
      <c r="V148" s="36" t="s">
        <v>84</v>
      </c>
      <c r="W148" s="36" t="s">
        <v>84</v>
      </c>
      <c r="X148" s="36" t="s">
        <v>84</v>
      </c>
      <c r="Y148" s="36" t="s">
        <v>84</v>
      </c>
      <c r="Z148" s="36" t="s">
        <v>84</v>
      </c>
      <c r="AA148" s="36" t="s">
        <v>84</v>
      </c>
      <c r="AB148" s="36" t="s">
        <v>84</v>
      </c>
      <c r="AC148" s="36" t="s">
        <v>84</v>
      </c>
      <c r="AD148" s="36" t="s">
        <v>84</v>
      </c>
      <c r="AE148" s="36" t="s">
        <v>84</v>
      </c>
      <c r="AF148" s="36" t="s">
        <v>84</v>
      </c>
      <c r="AG148" s="36" t="s">
        <v>84</v>
      </c>
      <c r="AH148" s="36" t="s">
        <v>84</v>
      </c>
      <c r="AI148" s="36" t="s">
        <v>84</v>
      </c>
      <c r="AJ148" s="36" t="s">
        <v>84</v>
      </c>
      <c r="AK148" s="36" t="s">
        <v>84</v>
      </c>
      <c r="AL148" s="73">
        <v>2007</v>
      </c>
      <c r="AM148" s="36"/>
      <c r="AN148" s="36"/>
      <c r="AO148" s="36"/>
      <c r="AP148" s="74">
        <v>4490000</v>
      </c>
      <c r="AQ148" s="40" t="s">
        <v>63</v>
      </c>
      <c r="AR148" s="40"/>
      <c r="AS148" s="40" t="s">
        <v>201</v>
      </c>
      <c r="AT148" s="40"/>
      <c r="AU148" s="40" t="s">
        <v>63</v>
      </c>
      <c r="AV148" s="20"/>
      <c r="AW148" s="20"/>
      <c r="AX148" s="20"/>
      <c r="AZ148" s="137" t="str">
        <f t="shared" si="2"/>
        <v>0</v>
      </c>
    </row>
    <row r="149" spans="1:52" hidden="1" x14ac:dyDescent="0.2">
      <c r="A149" s="103">
        <v>126</v>
      </c>
      <c r="B149" s="30"/>
      <c r="C149" s="84" t="s">
        <v>275</v>
      </c>
      <c r="D149" s="85" t="s">
        <v>274</v>
      </c>
      <c r="E149" s="84" t="s">
        <v>275</v>
      </c>
      <c r="F149" s="31" t="s">
        <v>84</v>
      </c>
      <c r="G149" s="31" t="s">
        <v>84</v>
      </c>
      <c r="H149" s="31" t="s">
        <v>84</v>
      </c>
      <c r="I149" s="31" t="s">
        <v>84</v>
      </c>
      <c r="J149" s="31" t="s">
        <v>84</v>
      </c>
      <c r="K149" s="86" t="s">
        <v>276</v>
      </c>
      <c r="L149" s="32"/>
      <c r="M149" s="87" t="s">
        <v>265</v>
      </c>
      <c r="N149" s="87">
        <v>2007</v>
      </c>
      <c r="O149" s="31" t="s">
        <v>84</v>
      </c>
      <c r="P149" s="32" t="s">
        <v>84</v>
      </c>
      <c r="Q149" s="32" t="s">
        <v>84</v>
      </c>
      <c r="R149" s="31" t="s">
        <v>84</v>
      </c>
      <c r="S149" s="31" t="s">
        <v>84</v>
      </c>
      <c r="T149" s="31" t="s">
        <v>84</v>
      </c>
      <c r="U149" s="31" t="s">
        <v>84</v>
      </c>
      <c r="V149" s="31" t="s">
        <v>84</v>
      </c>
      <c r="W149" s="31" t="s">
        <v>84</v>
      </c>
      <c r="X149" s="31" t="s">
        <v>84</v>
      </c>
      <c r="Y149" s="31" t="s">
        <v>84</v>
      </c>
      <c r="Z149" s="31" t="s">
        <v>84</v>
      </c>
      <c r="AA149" s="31" t="s">
        <v>84</v>
      </c>
      <c r="AB149" s="31" t="s">
        <v>84</v>
      </c>
      <c r="AC149" s="31" t="s">
        <v>84</v>
      </c>
      <c r="AD149" s="31" t="s">
        <v>84</v>
      </c>
      <c r="AE149" s="31" t="s">
        <v>84</v>
      </c>
      <c r="AF149" s="31" t="s">
        <v>84</v>
      </c>
      <c r="AG149" s="31" t="s">
        <v>84</v>
      </c>
      <c r="AH149" s="31" t="s">
        <v>84</v>
      </c>
      <c r="AI149" s="31" t="s">
        <v>84</v>
      </c>
      <c r="AJ149" s="31" t="s">
        <v>84</v>
      </c>
      <c r="AK149" s="31" t="s">
        <v>84</v>
      </c>
      <c r="AL149" s="87">
        <v>2007</v>
      </c>
      <c r="AM149" s="31"/>
      <c r="AN149" s="31"/>
      <c r="AO149" s="31"/>
      <c r="AP149" s="88">
        <v>11941050</v>
      </c>
      <c r="AQ149" s="63" t="s">
        <v>63</v>
      </c>
      <c r="AR149" s="63"/>
      <c r="AS149" s="63" t="s">
        <v>277</v>
      </c>
      <c r="AT149" s="63"/>
      <c r="AU149" s="63" t="s">
        <v>63</v>
      </c>
      <c r="AV149" s="20"/>
      <c r="AW149" s="20"/>
      <c r="AX149" s="20"/>
      <c r="AZ149" s="137" t="str">
        <f t="shared" si="2"/>
        <v>0</v>
      </c>
    </row>
    <row r="150" spans="1:52" hidden="1" x14ac:dyDescent="0.2">
      <c r="A150" s="103">
        <v>127</v>
      </c>
      <c r="B150" s="55"/>
      <c r="C150" s="75" t="s">
        <v>279</v>
      </c>
      <c r="D150" s="83" t="s">
        <v>278</v>
      </c>
      <c r="E150" s="75" t="s">
        <v>279</v>
      </c>
      <c r="F150" s="51" t="s">
        <v>84</v>
      </c>
      <c r="G150" s="51" t="s">
        <v>84</v>
      </c>
      <c r="H150" s="51" t="s">
        <v>84</v>
      </c>
      <c r="I150" s="51" t="s">
        <v>84</v>
      </c>
      <c r="J150" s="51" t="s">
        <v>84</v>
      </c>
      <c r="K150" s="81" t="s">
        <v>264</v>
      </c>
      <c r="L150" s="52"/>
      <c r="M150" s="78" t="s">
        <v>265</v>
      </c>
      <c r="N150" s="78">
        <v>2007</v>
      </c>
      <c r="O150" s="51" t="s">
        <v>84</v>
      </c>
      <c r="P150" s="52" t="s">
        <v>84</v>
      </c>
      <c r="Q150" s="52" t="s">
        <v>84</v>
      </c>
      <c r="R150" s="51" t="s">
        <v>84</v>
      </c>
      <c r="S150" s="51" t="s">
        <v>84</v>
      </c>
      <c r="T150" s="51" t="s">
        <v>84</v>
      </c>
      <c r="U150" s="51" t="s">
        <v>84</v>
      </c>
      <c r="V150" s="51" t="s">
        <v>84</v>
      </c>
      <c r="W150" s="51" t="s">
        <v>84</v>
      </c>
      <c r="X150" s="51" t="s">
        <v>84</v>
      </c>
      <c r="Y150" s="51" t="s">
        <v>84</v>
      </c>
      <c r="Z150" s="51" t="s">
        <v>84</v>
      </c>
      <c r="AA150" s="51" t="s">
        <v>84</v>
      </c>
      <c r="AB150" s="51" t="s">
        <v>84</v>
      </c>
      <c r="AC150" s="51" t="s">
        <v>84</v>
      </c>
      <c r="AD150" s="51" t="s">
        <v>84</v>
      </c>
      <c r="AE150" s="51" t="s">
        <v>84</v>
      </c>
      <c r="AF150" s="51" t="s">
        <v>84</v>
      </c>
      <c r="AG150" s="51" t="s">
        <v>84</v>
      </c>
      <c r="AH150" s="51" t="s">
        <v>84</v>
      </c>
      <c r="AI150" s="51" t="s">
        <v>84</v>
      </c>
      <c r="AJ150" s="51" t="s">
        <v>84</v>
      </c>
      <c r="AK150" s="51" t="s">
        <v>84</v>
      </c>
      <c r="AL150" s="78">
        <v>2007</v>
      </c>
      <c r="AM150" s="51"/>
      <c r="AN150" s="51"/>
      <c r="AO150" s="51"/>
      <c r="AP150" s="95">
        <v>2497550</v>
      </c>
      <c r="AQ150" s="133" t="s">
        <v>63</v>
      </c>
      <c r="AR150" s="133"/>
      <c r="AS150" s="133" t="s">
        <v>280</v>
      </c>
      <c r="AT150" s="133"/>
      <c r="AU150" s="133" t="s">
        <v>63</v>
      </c>
      <c r="AV150" s="20"/>
      <c r="AW150" s="20"/>
      <c r="AX150" s="20"/>
      <c r="AZ150" s="137" t="str">
        <f t="shared" si="2"/>
        <v>0</v>
      </c>
    </row>
    <row r="151" spans="1:52" hidden="1" x14ac:dyDescent="0.2">
      <c r="A151" s="103">
        <v>128</v>
      </c>
      <c r="B151" s="55"/>
      <c r="C151" s="75" t="s">
        <v>279</v>
      </c>
      <c r="D151" s="83" t="s">
        <v>278</v>
      </c>
      <c r="E151" s="75" t="s">
        <v>279</v>
      </c>
      <c r="F151" s="51" t="s">
        <v>84</v>
      </c>
      <c r="G151" s="51" t="s">
        <v>84</v>
      </c>
      <c r="H151" s="51" t="s">
        <v>84</v>
      </c>
      <c r="I151" s="51" t="s">
        <v>84</v>
      </c>
      <c r="J151" s="51" t="s">
        <v>84</v>
      </c>
      <c r="K151" s="81" t="s">
        <v>264</v>
      </c>
      <c r="L151" s="52"/>
      <c r="M151" s="78" t="s">
        <v>265</v>
      </c>
      <c r="N151" s="78">
        <v>2007</v>
      </c>
      <c r="O151" s="51" t="s">
        <v>84</v>
      </c>
      <c r="P151" s="52" t="s">
        <v>84</v>
      </c>
      <c r="Q151" s="52" t="s">
        <v>84</v>
      </c>
      <c r="R151" s="51" t="s">
        <v>84</v>
      </c>
      <c r="S151" s="51" t="s">
        <v>84</v>
      </c>
      <c r="T151" s="51" t="s">
        <v>84</v>
      </c>
      <c r="U151" s="51" t="s">
        <v>84</v>
      </c>
      <c r="V151" s="51" t="s">
        <v>84</v>
      </c>
      <c r="W151" s="51" t="s">
        <v>84</v>
      </c>
      <c r="X151" s="51" t="s">
        <v>84</v>
      </c>
      <c r="Y151" s="51" t="s">
        <v>84</v>
      </c>
      <c r="Z151" s="51" t="s">
        <v>84</v>
      </c>
      <c r="AA151" s="51" t="s">
        <v>84</v>
      </c>
      <c r="AB151" s="51" t="s">
        <v>84</v>
      </c>
      <c r="AC151" s="51" t="s">
        <v>84</v>
      </c>
      <c r="AD151" s="51" t="s">
        <v>84</v>
      </c>
      <c r="AE151" s="51" t="s">
        <v>84</v>
      </c>
      <c r="AF151" s="51" t="s">
        <v>84</v>
      </c>
      <c r="AG151" s="51" t="s">
        <v>84</v>
      </c>
      <c r="AH151" s="51" t="s">
        <v>84</v>
      </c>
      <c r="AI151" s="51" t="s">
        <v>84</v>
      </c>
      <c r="AJ151" s="51" t="s">
        <v>84</v>
      </c>
      <c r="AK151" s="51" t="s">
        <v>84</v>
      </c>
      <c r="AL151" s="78">
        <v>2007</v>
      </c>
      <c r="AM151" s="51"/>
      <c r="AN151" s="51"/>
      <c r="AO151" s="51"/>
      <c r="AP151" s="95">
        <v>2497550</v>
      </c>
      <c r="AQ151" s="133" t="s">
        <v>63</v>
      </c>
      <c r="AR151" s="133"/>
      <c r="AS151" s="133" t="s">
        <v>281</v>
      </c>
      <c r="AT151" s="133"/>
      <c r="AU151" s="133" t="s">
        <v>63</v>
      </c>
      <c r="AV151" s="20"/>
      <c r="AW151" s="20"/>
      <c r="AX151" s="20"/>
      <c r="AZ151" s="137" t="str">
        <f t="shared" si="2"/>
        <v>0</v>
      </c>
    </row>
    <row r="152" spans="1:52" hidden="1" x14ac:dyDescent="0.2">
      <c r="A152" s="103">
        <v>129</v>
      </c>
      <c r="B152" s="55"/>
      <c r="C152" s="75" t="s">
        <v>279</v>
      </c>
      <c r="D152" s="83" t="s">
        <v>278</v>
      </c>
      <c r="E152" s="75" t="s">
        <v>279</v>
      </c>
      <c r="F152" s="51" t="s">
        <v>84</v>
      </c>
      <c r="G152" s="51" t="s">
        <v>84</v>
      </c>
      <c r="H152" s="51" t="s">
        <v>84</v>
      </c>
      <c r="I152" s="51" t="s">
        <v>84</v>
      </c>
      <c r="J152" s="51" t="s">
        <v>84</v>
      </c>
      <c r="K152" s="81" t="s">
        <v>264</v>
      </c>
      <c r="L152" s="52"/>
      <c r="M152" s="78" t="s">
        <v>265</v>
      </c>
      <c r="N152" s="78">
        <v>2007</v>
      </c>
      <c r="O152" s="51" t="s">
        <v>84</v>
      </c>
      <c r="P152" s="52" t="s">
        <v>84</v>
      </c>
      <c r="Q152" s="52" t="s">
        <v>84</v>
      </c>
      <c r="R152" s="51" t="s">
        <v>84</v>
      </c>
      <c r="S152" s="51" t="s">
        <v>84</v>
      </c>
      <c r="T152" s="51" t="s">
        <v>84</v>
      </c>
      <c r="U152" s="51" t="s">
        <v>84</v>
      </c>
      <c r="V152" s="51" t="s">
        <v>84</v>
      </c>
      <c r="W152" s="51" t="s">
        <v>84</v>
      </c>
      <c r="X152" s="51" t="s">
        <v>84</v>
      </c>
      <c r="Y152" s="51" t="s">
        <v>84</v>
      </c>
      <c r="Z152" s="51" t="s">
        <v>84</v>
      </c>
      <c r="AA152" s="51" t="s">
        <v>84</v>
      </c>
      <c r="AB152" s="51" t="s">
        <v>84</v>
      </c>
      <c r="AC152" s="51" t="s">
        <v>84</v>
      </c>
      <c r="AD152" s="51" t="s">
        <v>84</v>
      </c>
      <c r="AE152" s="51" t="s">
        <v>84</v>
      </c>
      <c r="AF152" s="51" t="s">
        <v>84</v>
      </c>
      <c r="AG152" s="51" t="s">
        <v>84</v>
      </c>
      <c r="AH152" s="51" t="s">
        <v>84</v>
      </c>
      <c r="AI152" s="51" t="s">
        <v>84</v>
      </c>
      <c r="AJ152" s="51" t="s">
        <v>84</v>
      </c>
      <c r="AK152" s="51" t="s">
        <v>84</v>
      </c>
      <c r="AL152" s="78">
        <v>2007</v>
      </c>
      <c r="AM152" s="51"/>
      <c r="AN152" s="51"/>
      <c r="AO152" s="51"/>
      <c r="AP152" s="95">
        <v>2497550</v>
      </c>
      <c r="AQ152" s="133" t="s">
        <v>63</v>
      </c>
      <c r="AR152" s="133"/>
      <c r="AS152" s="133" t="s">
        <v>282</v>
      </c>
      <c r="AT152" s="133"/>
      <c r="AU152" s="133" t="s">
        <v>63</v>
      </c>
      <c r="AV152" s="20"/>
      <c r="AW152" s="20"/>
      <c r="AX152" s="20"/>
      <c r="AZ152" s="137" t="str">
        <f t="shared" si="2"/>
        <v>0</v>
      </c>
    </row>
    <row r="153" spans="1:52" hidden="1" x14ac:dyDescent="0.2">
      <c r="A153" s="103">
        <v>130</v>
      </c>
      <c r="B153" s="55"/>
      <c r="C153" s="75" t="s">
        <v>279</v>
      </c>
      <c r="D153" s="83" t="s">
        <v>278</v>
      </c>
      <c r="E153" s="75" t="s">
        <v>279</v>
      </c>
      <c r="F153" s="51" t="s">
        <v>84</v>
      </c>
      <c r="G153" s="51" t="s">
        <v>84</v>
      </c>
      <c r="H153" s="51" t="s">
        <v>84</v>
      </c>
      <c r="I153" s="51" t="s">
        <v>84</v>
      </c>
      <c r="J153" s="51" t="s">
        <v>84</v>
      </c>
      <c r="K153" s="81" t="s">
        <v>264</v>
      </c>
      <c r="L153" s="52"/>
      <c r="M153" s="78" t="s">
        <v>265</v>
      </c>
      <c r="N153" s="78">
        <v>2007</v>
      </c>
      <c r="O153" s="51" t="s">
        <v>84</v>
      </c>
      <c r="P153" s="52" t="s">
        <v>84</v>
      </c>
      <c r="Q153" s="52" t="s">
        <v>84</v>
      </c>
      <c r="R153" s="51" t="s">
        <v>84</v>
      </c>
      <c r="S153" s="51" t="s">
        <v>84</v>
      </c>
      <c r="T153" s="51" t="s">
        <v>84</v>
      </c>
      <c r="U153" s="51" t="s">
        <v>84</v>
      </c>
      <c r="V153" s="51" t="s">
        <v>84</v>
      </c>
      <c r="W153" s="51" t="s">
        <v>84</v>
      </c>
      <c r="X153" s="51" t="s">
        <v>84</v>
      </c>
      <c r="Y153" s="51" t="s">
        <v>84</v>
      </c>
      <c r="Z153" s="51" t="s">
        <v>84</v>
      </c>
      <c r="AA153" s="51" t="s">
        <v>84</v>
      </c>
      <c r="AB153" s="51" t="s">
        <v>84</v>
      </c>
      <c r="AC153" s="51" t="s">
        <v>84</v>
      </c>
      <c r="AD153" s="51" t="s">
        <v>84</v>
      </c>
      <c r="AE153" s="51" t="s">
        <v>84</v>
      </c>
      <c r="AF153" s="51" t="s">
        <v>84</v>
      </c>
      <c r="AG153" s="51" t="s">
        <v>84</v>
      </c>
      <c r="AH153" s="51" t="s">
        <v>84</v>
      </c>
      <c r="AI153" s="51" t="s">
        <v>84</v>
      </c>
      <c r="AJ153" s="51" t="s">
        <v>84</v>
      </c>
      <c r="AK153" s="51" t="s">
        <v>84</v>
      </c>
      <c r="AL153" s="78">
        <v>2007</v>
      </c>
      <c r="AM153" s="51"/>
      <c r="AN153" s="51"/>
      <c r="AO153" s="51"/>
      <c r="AP153" s="95">
        <v>2497550</v>
      </c>
      <c r="AQ153" s="133" t="s">
        <v>63</v>
      </c>
      <c r="AR153" s="133"/>
      <c r="AS153" s="133" t="s">
        <v>282</v>
      </c>
      <c r="AT153" s="133"/>
      <c r="AU153" s="133" t="s">
        <v>63</v>
      </c>
      <c r="AV153" s="20"/>
      <c r="AW153" s="20"/>
      <c r="AX153" s="20"/>
      <c r="AZ153" s="137" t="str">
        <f t="shared" si="2"/>
        <v>0</v>
      </c>
    </row>
    <row r="154" spans="1:52" hidden="1" x14ac:dyDescent="0.2">
      <c r="A154" s="103">
        <v>131</v>
      </c>
      <c r="B154" s="55"/>
      <c r="C154" s="75" t="s">
        <v>279</v>
      </c>
      <c r="D154" s="83" t="s">
        <v>278</v>
      </c>
      <c r="E154" s="75" t="s">
        <v>279</v>
      </c>
      <c r="F154" s="51" t="s">
        <v>84</v>
      </c>
      <c r="G154" s="51" t="s">
        <v>84</v>
      </c>
      <c r="H154" s="51" t="s">
        <v>84</v>
      </c>
      <c r="I154" s="51" t="s">
        <v>84</v>
      </c>
      <c r="J154" s="51" t="s">
        <v>84</v>
      </c>
      <c r="K154" s="81" t="s">
        <v>264</v>
      </c>
      <c r="L154" s="52"/>
      <c r="M154" s="78" t="s">
        <v>265</v>
      </c>
      <c r="N154" s="78">
        <v>2007</v>
      </c>
      <c r="O154" s="51" t="s">
        <v>84</v>
      </c>
      <c r="P154" s="52" t="s">
        <v>84</v>
      </c>
      <c r="Q154" s="52" t="s">
        <v>84</v>
      </c>
      <c r="R154" s="51" t="s">
        <v>84</v>
      </c>
      <c r="S154" s="51" t="s">
        <v>84</v>
      </c>
      <c r="T154" s="51" t="s">
        <v>84</v>
      </c>
      <c r="U154" s="51" t="s">
        <v>84</v>
      </c>
      <c r="V154" s="51" t="s">
        <v>84</v>
      </c>
      <c r="W154" s="51" t="s">
        <v>84</v>
      </c>
      <c r="X154" s="51" t="s">
        <v>84</v>
      </c>
      <c r="Y154" s="51" t="s">
        <v>84</v>
      </c>
      <c r="Z154" s="51" t="s">
        <v>84</v>
      </c>
      <c r="AA154" s="51" t="s">
        <v>84</v>
      </c>
      <c r="AB154" s="51" t="s">
        <v>84</v>
      </c>
      <c r="AC154" s="51" t="s">
        <v>84</v>
      </c>
      <c r="AD154" s="51" t="s">
        <v>84</v>
      </c>
      <c r="AE154" s="51" t="s">
        <v>84</v>
      </c>
      <c r="AF154" s="51" t="s">
        <v>84</v>
      </c>
      <c r="AG154" s="51" t="s">
        <v>84</v>
      </c>
      <c r="AH154" s="51" t="s">
        <v>84</v>
      </c>
      <c r="AI154" s="51" t="s">
        <v>84</v>
      </c>
      <c r="AJ154" s="51" t="s">
        <v>84</v>
      </c>
      <c r="AK154" s="51" t="s">
        <v>84</v>
      </c>
      <c r="AL154" s="78">
        <v>2007</v>
      </c>
      <c r="AM154" s="51"/>
      <c r="AN154" s="51"/>
      <c r="AO154" s="51"/>
      <c r="AP154" s="95">
        <v>2497550</v>
      </c>
      <c r="AQ154" s="133" t="s">
        <v>63</v>
      </c>
      <c r="AR154" s="133"/>
      <c r="AS154" s="133" t="s">
        <v>225</v>
      </c>
      <c r="AT154" s="133"/>
      <c r="AU154" s="133" t="s">
        <v>63</v>
      </c>
      <c r="AV154" s="20"/>
      <c r="AW154" s="20"/>
      <c r="AX154" s="20"/>
      <c r="AZ154" s="137" t="str">
        <f t="shared" si="2"/>
        <v>0</v>
      </c>
    </row>
    <row r="155" spans="1:52" hidden="1" x14ac:dyDescent="0.2">
      <c r="A155" s="103">
        <v>132</v>
      </c>
      <c r="B155" s="55"/>
      <c r="C155" s="75" t="s">
        <v>279</v>
      </c>
      <c r="D155" s="83" t="s">
        <v>278</v>
      </c>
      <c r="E155" s="75" t="s">
        <v>279</v>
      </c>
      <c r="F155" s="51" t="s">
        <v>84</v>
      </c>
      <c r="G155" s="51" t="s">
        <v>84</v>
      </c>
      <c r="H155" s="51" t="s">
        <v>84</v>
      </c>
      <c r="I155" s="51" t="s">
        <v>84</v>
      </c>
      <c r="J155" s="51" t="s">
        <v>84</v>
      </c>
      <c r="K155" s="81" t="s">
        <v>264</v>
      </c>
      <c r="L155" s="52"/>
      <c r="M155" s="78" t="s">
        <v>265</v>
      </c>
      <c r="N155" s="78">
        <v>2007</v>
      </c>
      <c r="O155" s="51" t="s">
        <v>84</v>
      </c>
      <c r="P155" s="52" t="s">
        <v>84</v>
      </c>
      <c r="Q155" s="52" t="s">
        <v>84</v>
      </c>
      <c r="R155" s="51" t="s">
        <v>84</v>
      </c>
      <c r="S155" s="51" t="s">
        <v>84</v>
      </c>
      <c r="T155" s="51" t="s">
        <v>84</v>
      </c>
      <c r="U155" s="51" t="s">
        <v>84</v>
      </c>
      <c r="V155" s="51" t="s">
        <v>84</v>
      </c>
      <c r="W155" s="51" t="s">
        <v>84</v>
      </c>
      <c r="X155" s="51" t="s">
        <v>84</v>
      </c>
      <c r="Y155" s="51" t="s">
        <v>84</v>
      </c>
      <c r="Z155" s="51" t="s">
        <v>84</v>
      </c>
      <c r="AA155" s="51" t="s">
        <v>84</v>
      </c>
      <c r="AB155" s="51" t="s">
        <v>84</v>
      </c>
      <c r="AC155" s="51" t="s">
        <v>84</v>
      </c>
      <c r="AD155" s="51" t="s">
        <v>84</v>
      </c>
      <c r="AE155" s="51" t="s">
        <v>84</v>
      </c>
      <c r="AF155" s="51" t="s">
        <v>84</v>
      </c>
      <c r="AG155" s="51" t="s">
        <v>84</v>
      </c>
      <c r="AH155" s="51" t="s">
        <v>84</v>
      </c>
      <c r="AI155" s="51" t="s">
        <v>84</v>
      </c>
      <c r="AJ155" s="51" t="s">
        <v>84</v>
      </c>
      <c r="AK155" s="51" t="s">
        <v>84</v>
      </c>
      <c r="AL155" s="78">
        <v>2007</v>
      </c>
      <c r="AM155" s="51"/>
      <c r="AN155" s="51"/>
      <c r="AO155" s="51"/>
      <c r="AP155" s="95">
        <v>2497550</v>
      </c>
      <c r="AQ155" s="133" t="s">
        <v>63</v>
      </c>
      <c r="AR155" s="133"/>
      <c r="AS155" s="133" t="s">
        <v>217</v>
      </c>
      <c r="AT155" s="133"/>
      <c r="AU155" s="133" t="s">
        <v>63</v>
      </c>
      <c r="AV155" s="20"/>
      <c r="AW155" s="20"/>
      <c r="AX155" s="20"/>
      <c r="AZ155" s="137" t="str">
        <f t="shared" si="2"/>
        <v>0</v>
      </c>
    </row>
    <row r="156" spans="1:52" hidden="1" x14ac:dyDescent="0.2">
      <c r="A156" s="103">
        <v>133</v>
      </c>
      <c r="B156" s="55"/>
      <c r="C156" s="75" t="s">
        <v>279</v>
      </c>
      <c r="D156" s="83" t="s">
        <v>278</v>
      </c>
      <c r="E156" s="75" t="s">
        <v>279</v>
      </c>
      <c r="F156" s="51" t="s">
        <v>84</v>
      </c>
      <c r="G156" s="51" t="s">
        <v>84</v>
      </c>
      <c r="H156" s="51" t="s">
        <v>84</v>
      </c>
      <c r="I156" s="51" t="s">
        <v>84</v>
      </c>
      <c r="J156" s="51" t="s">
        <v>84</v>
      </c>
      <c r="K156" s="81" t="s">
        <v>264</v>
      </c>
      <c r="L156" s="52"/>
      <c r="M156" s="78" t="s">
        <v>265</v>
      </c>
      <c r="N156" s="78">
        <v>2007</v>
      </c>
      <c r="O156" s="51" t="s">
        <v>84</v>
      </c>
      <c r="P156" s="52" t="s">
        <v>84</v>
      </c>
      <c r="Q156" s="52" t="s">
        <v>84</v>
      </c>
      <c r="R156" s="51" t="s">
        <v>84</v>
      </c>
      <c r="S156" s="51" t="s">
        <v>84</v>
      </c>
      <c r="T156" s="51" t="s">
        <v>84</v>
      </c>
      <c r="U156" s="51" t="s">
        <v>84</v>
      </c>
      <c r="V156" s="51" t="s">
        <v>84</v>
      </c>
      <c r="W156" s="51" t="s">
        <v>84</v>
      </c>
      <c r="X156" s="51" t="s">
        <v>84</v>
      </c>
      <c r="Y156" s="51" t="s">
        <v>84</v>
      </c>
      <c r="Z156" s="51" t="s">
        <v>84</v>
      </c>
      <c r="AA156" s="51" t="s">
        <v>84</v>
      </c>
      <c r="AB156" s="51" t="s">
        <v>84</v>
      </c>
      <c r="AC156" s="51" t="s">
        <v>84</v>
      </c>
      <c r="AD156" s="51" t="s">
        <v>84</v>
      </c>
      <c r="AE156" s="51" t="s">
        <v>84</v>
      </c>
      <c r="AF156" s="51" t="s">
        <v>84</v>
      </c>
      <c r="AG156" s="51" t="s">
        <v>84</v>
      </c>
      <c r="AH156" s="51" t="s">
        <v>84</v>
      </c>
      <c r="AI156" s="51" t="s">
        <v>84</v>
      </c>
      <c r="AJ156" s="51" t="s">
        <v>84</v>
      </c>
      <c r="AK156" s="51" t="s">
        <v>84</v>
      </c>
      <c r="AL156" s="78">
        <v>2007</v>
      </c>
      <c r="AM156" s="51"/>
      <c r="AN156" s="51"/>
      <c r="AO156" s="51"/>
      <c r="AP156" s="95">
        <v>2497550</v>
      </c>
      <c r="AQ156" s="133" t="s">
        <v>63</v>
      </c>
      <c r="AR156" s="133"/>
      <c r="AS156" s="133" t="s">
        <v>283</v>
      </c>
      <c r="AT156" s="133"/>
      <c r="AU156" s="133" t="s">
        <v>63</v>
      </c>
      <c r="AV156" s="20"/>
      <c r="AW156" s="20"/>
      <c r="AX156" s="20"/>
      <c r="AZ156" s="137" t="str">
        <f t="shared" si="2"/>
        <v>0</v>
      </c>
    </row>
    <row r="157" spans="1:52" hidden="1" x14ac:dyDescent="0.2">
      <c r="A157" s="103">
        <v>134</v>
      </c>
      <c r="B157" s="55"/>
      <c r="C157" s="75" t="s">
        <v>279</v>
      </c>
      <c r="D157" s="83" t="s">
        <v>278</v>
      </c>
      <c r="E157" s="75" t="s">
        <v>279</v>
      </c>
      <c r="F157" s="51" t="s">
        <v>84</v>
      </c>
      <c r="G157" s="51" t="s">
        <v>84</v>
      </c>
      <c r="H157" s="51" t="s">
        <v>84</v>
      </c>
      <c r="I157" s="51" t="s">
        <v>84</v>
      </c>
      <c r="J157" s="51" t="s">
        <v>84</v>
      </c>
      <c r="K157" s="81" t="s">
        <v>264</v>
      </c>
      <c r="L157" s="52"/>
      <c r="M157" s="78" t="s">
        <v>265</v>
      </c>
      <c r="N157" s="78">
        <v>2007</v>
      </c>
      <c r="O157" s="51" t="s">
        <v>84</v>
      </c>
      <c r="P157" s="52" t="s">
        <v>84</v>
      </c>
      <c r="Q157" s="52" t="s">
        <v>84</v>
      </c>
      <c r="R157" s="51" t="s">
        <v>84</v>
      </c>
      <c r="S157" s="51" t="s">
        <v>84</v>
      </c>
      <c r="T157" s="51" t="s">
        <v>84</v>
      </c>
      <c r="U157" s="51" t="s">
        <v>84</v>
      </c>
      <c r="V157" s="51" t="s">
        <v>84</v>
      </c>
      <c r="W157" s="51" t="s">
        <v>84</v>
      </c>
      <c r="X157" s="51" t="s">
        <v>84</v>
      </c>
      <c r="Y157" s="51" t="s">
        <v>84</v>
      </c>
      <c r="Z157" s="51" t="s">
        <v>84</v>
      </c>
      <c r="AA157" s="51" t="s">
        <v>84</v>
      </c>
      <c r="AB157" s="51" t="s">
        <v>84</v>
      </c>
      <c r="AC157" s="51" t="s">
        <v>84</v>
      </c>
      <c r="AD157" s="51" t="s">
        <v>84</v>
      </c>
      <c r="AE157" s="51" t="s">
        <v>84</v>
      </c>
      <c r="AF157" s="51" t="s">
        <v>84</v>
      </c>
      <c r="AG157" s="51" t="s">
        <v>84</v>
      </c>
      <c r="AH157" s="51" t="s">
        <v>84</v>
      </c>
      <c r="AI157" s="51" t="s">
        <v>84</v>
      </c>
      <c r="AJ157" s="51" t="s">
        <v>84</v>
      </c>
      <c r="AK157" s="51" t="s">
        <v>84</v>
      </c>
      <c r="AL157" s="78">
        <v>2007</v>
      </c>
      <c r="AM157" s="51"/>
      <c r="AN157" s="51"/>
      <c r="AO157" s="51"/>
      <c r="AP157" s="95">
        <v>2497550</v>
      </c>
      <c r="AQ157" s="133" t="s">
        <v>63</v>
      </c>
      <c r="AR157" s="133"/>
      <c r="AS157" s="133" t="s">
        <v>284</v>
      </c>
      <c r="AT157" s="133"/>
      <c r="AU157" s="133" t="s">
        <v>63</v>
      </c>
      <c r="AV157" s="20"/>
      <c r="AW157" s="20"/>
      <c r="AX157" s="20"/>
      <c r="AZ157" s="137" t="str">
        <f t="shared" si="2"/>
        <v>0</v>
      </c>
    </row>
    <row r="158" spans="1:52" hidden="1" x14ac:dyDescent="0.2">
      <c r="A158" s="103">
        <v>135</v>
      </c>
      <c r="B158" s="55"/>
      <c r="C158" s="75" t="s">
        <v>286</v>
      </c>
      <c r="D158" s="83" t="s">
        <v>285</v>
      </c>
      <c r="E158" s="75" t="s">
        <v>286</v>
      </c>
      <c r="F158" s="51" t="s">
        <v>84</v>
      </c>
      <c r="G158" s="51" t="s">
        <v>84</v>
      </c>
      <c r="H158" s="51" t="s">
        <v>84</v>
      </c>
      <c r="I158" s="51" t="s">
        <v>84</v>
      </c>
      <c r="J158" s="51" t="s">
        <v>84</v>
      </c>
      <c r="K158" s="81" t="s">
        <v>264</v>
      </c>
      <c r="L158" s="52"/>
      <c r="M158" s="78" t="s">
        <v>265</v>
      </c>
      <c r="N158" s="78">
        <v>2007</v>
      </c>
      <c r="O158" s="51" t="s">
        <v>84</v>
      </c>
      <c r="P158" s="52" t="s">
        <v>84</v>
      </c>
      <c r="Q158" s="52" t="s">
        <v>84</v>
      </c>
      <c r="R158" s="51" t="s">
        <v>84</v>
      </c>
      <c r="S158" s="51" t="s">
        <v>84</v>
      </c>
      <c r="T158" s="51" t="s">
        <v>84</v>
      </c>
      <c r="U158" s="51" t="s">
        <v>84</v>
      </c>
      <c r="V158" s="51" t="s">
        <v>84</v>
      </c>
      <c r="W158" s="51" t="s">
        <v>84</v>
      </c>
      <c r="X158" s="51" t="s">
        <v>84</v>
      </c>
      <c r="Y158" s="51" t="s">
        <v>84</v>
      </c>
      <c r="Z158" s="51" t="s">
        <v>84</v>
      </c>
      <c r="AA158" s="51" t="s">
        <v>84</v>
      </c>
      <c r="AB158" s="51" t="s">
        <v>84</v>
      </c>
      <c r="AC158" s="51" t="s">
        <v>84</v>
      </c>
      <c r="AD158" s="51" t="s">
        <v>84</v>
      </c>
      <c r="AE158" s="51" t="s">
        <v>84</v>
      </c>
      <c r="AF158" s="51" t="s">
        <v>84</v>
      </c>
      <c r="AG158" s="51" t="s">
        <v>84</v>
      </c>
      <c r="AH158" s="51" t="s">
        <v>84</v>
      </c>
      <c r="AI158" s="51" t="s">
        <v>84</v>
      </c>
      <c r="AJ158" s="51" t="s">
        <v>84</v>
      </c>
      <c r="AK158" s="51" t="s">
        <v>84</v>
      </c>
      <c r="AL158" s="78">
        <v>2007</v>
      </c>
      <c r="AM158" s="51"/>
      <c r="AN158" s="51"/>
      <c r="AO158" s="51"/>
      <c r="AP158" s="95">
        <v>10788550</v>
      </c>
      <c r="AQ158" s="133" t="s">
        <v>63</v>
      </c>
      <c r="AR158" s="133"/>
      <c r="AS158" s="133" t="s">
        <v>143</v>
      </c>
      <c r="AT158" s="133"/>
      <c r="AU158" s="133" t="s">
        <v>63</v>
      </c>
      <c r="AV158" s="20"/>
      <c r="AW158" s="20"/>
      <c r="AX158" s="20"/>
      <c r="AZ158" s="137" t="str">
        <f t="shared" si="2"/>
        <v>0</v>
      </c>
    </row>
    <row r="159" spans="1:52" hidden="1" x14ac:dyDescent="0.2">
      <c r="A159" s="103">
        <v>136</v>
      </c>
      <c r="B159" s="55"/>
      <c r="C159" s="75" t="s">
        <v>288</v>
      </c>
      <c r="D159" s="96" t="s">
        <v>287</v>
      </c>
      <c r="E159" s="75" t="s">
        <v>288</v>
      </c>
      <c r="F159" s="51" t="s">
        <v>84</v>
      </c>
      <c r="G159" s="51" t="s">
        <v>84</v>
      </c>
      <c r="H159" s="51" t="s">
        <v>84</v>
      </c>
      <c r="I159" s="51" t="s">
        <v>84</v>
      </c>
      <c r="J159" s="51" t="s">
        <v>84</v>
      </c>
      <c r="K159" s="81" t="s">
        <v>264</v>
      </c>
      <c r="L159" s="52"/>
      <c r="M159" s="78" t="s">
        <v>265</v>
      </c>
      <c r="N159" s="78">
        <v>2007</v>
      </c>
      <c r="O159" s="51" t="s">
        <v>84</v>
      </c>
      <c r="P159" s="52" t="s">
        <v>84</v>
      </c>
      <c r="Q159" s="52" t="s">
        <v>84</v>
      </c>
      <c r="R159" s="51" t="s">
        <v>84</v>
      </c>
      <c r="S159" s="51" t="s">
        <v>84</v>
      </c>
      <c r="T159" s="51" t="s">
        <v>84</v>
      </c>
      <c r="U159" s="51" t="s">
        <v>84</v>
      </c>
      <c r="V159" s="51" t="s">
        <v>84</v>
      </c>
      <c r="W159" s="51" t="s">
        <v>84</v>
      </c>
      <c r="X159" s="51" t="s">
        <v>84</v>
      </c>
      <c r="Y159" s="51" t="s">
        <v>84</v>
      </c>
      <c r="Z159" s="51" t="s">
        <v>84</v>
      </c>
      <c r="AA159" s="51" t="s">
        <v>84</v>
      </c>
      <c r="AB159" s="51" t="s">
        <v>84</v>
      </c>
      <c r="AC159" s="51" t="s">
        <v>84</v>
      </c>
      <c r="AD159" s="51" t="s">
        <v>84</v>
      </c>
      <c r="AE159" s="51" t="s">
        <v>84</v>
      </c>
      <c r="AF159" s="51" t="s">
        <v>84</v>
      </c>
      <c r="AG159" s="51" t="s">
        <v>84</v>
      </c>
      <c r="AH159" s="51" t="s">
        <v>84</v>
      </c>
      <c r="AI159" s="51" t="s">
        <v>84</v>
      </c>
      <c r="AJ159" s="51" t="s">
        <v>84</v>
      </c>
      <c r="AK159" s="51" t="s">
        <v>84</v>
      </c>
      <c r="AL159" s="78">
        <v>2007</v>
      </c>
      <c r="AM159" s="51"/>
      <c r="AN159" s="51"/>
      <c r="AO159" s="51"/>
      <c r="AP159" s="97">
        <v>797500</v>
      </c>
      <c r="AQ159" s="133" t="s">
        <v>63</v>
      </c>
      <c r="AR159" s="133"/>
      <c r="AS159" s="133" t="s">
        <v>143</v>
      </c>
      <c r="AT159" s="133"/>
      <c r="AU159" s="133" t="s">
        <v>63</v>
      </c>
      <c r="AV159" s="20"/>
      <c r="AW159" s="20"/>
      <c r="AX159" s="20"/>
      <c r="AZ159" s="137" t="str">
        <f t="shared" si="2"/>
        <v>0</v>
      </c>
    </row>
    <row r="160" spans="1:52" hidden="1" x14ac:dyDescent="0.2">
      <c r="A160" s="103">
        <v>137</v>
      </c>
      <c r="B160" s="55"/>
      <c r="C160" s="75" t="s">
        <v>288</v>
      </c>
      <c r="D160" s="96" t="s">
        <v>287</v>
      </c>
      <c r="E160" s="75" t="s">
        <v>288</v>
      </c>
      <c r="F160" s="51" t="s">
        <v>84</v>
      </c>
      <c r="G160" s="51" t="s">
        <v>84</v>
      </c>
      <c r="H160" s="51" t="s">
        <v>84</v>
      </c>
      <c r="I160" s="51" t="s">
        <v>84</v>
      </c>
      <c r="J160" s="51" t="s">
        <v>84</v>
      </c>
      <c r="K160" s="81" t="s">
        <v>264</v>
      </c>
      <c r="L160" s="52"/>
      <c r="M160" s="78" t="s">
        <v>265</v>
      </c>
      <c r="N160" s="78">
        <v>2007</v>
      </c>
      <c r="O160" s="51" t="s">
        <v>84</v>
      </c>
      <c r="P160" s="52" t="s">
        <v>84</v>
      </c>
      <c r="Q160" s="52" t="s">
        <v>84</v>
      </c>
      <c r="R160" s="51" t="s">
        <v>84</v>
      </c>
      <c r="S160" s="51" t="s">
        <v>84</v>
      </c>
      <c r="T160" s="51" t="s">
        <v>84</v>
      </c>
      <c r="U160" s="51" t="s">
        <v>84</v>
      </c>
      <c r="V160" s="51" t="s">
        <v>84</v>
      </c>
      <c r="W160" s="51" t="s">
        <v>84</v>
      </c>
      <c r="X160" s="51" t="s">
        <v>84</v>
      </c>
      <c r="Y160" s="51" t="s">
        <v>84</v>
      </c>
      <c r="Z160" s="51" t="s">
        <v>84</v>
      </c>
      <c r="AA160" s="51" t="s">
        <v>84</v>
      </c>
      <c r="AB160" s="51" t="s">
        <v>84</v>
      </c>
      <c r="AC160" s="51" t="s">
        <v>84</v>
      </c>
      <c r="AD160" s="51" t="s">
        <v>84</v>
      </c>
      <c r="AE160" s="51" t="s">
        <v>84</v>
      </c>
      <c r="AF160" s="51" t="s">
        <v>84</v>
      </c>
      <c r="AG160" s="51" t="s">
        <v>84</v>
      </c>
      <c r="AH160" s="51" t="s">
        <v>84</v>
      </c>
      <c r="AI160" s="51" t="s">
        <v>84</v>
      </c>
      <c r="AJ160" s="51" t="s">
        <v>84</v>
      </c>
      <c r="AK160" s="51" t="s">
        <v>84</v>
      </c>
      <c r="AL160" s="78">
        <v>2007</v>
      </c>
      <c r="AM160" s="51"/>
      <c r="AN160" s="51"/>
      <c r="AO160" s="51"/>
      <c r="AP160" s="97">
        <v>797500</v>
      </c>
      <c r="AQ160" s="133" t="s">
        <v>63</v>
      </c>
      <c r="AR160" s="133"/>
      <c r="AS160" s="133" t="s">
        <v>143</v>
      </c>
      <c r="AT160" s="133"/>
      <c r="AU160" s="133" t="s">
        <v>63</v>
      </c>
      <c r="AV160" s="20"/>
      <c r="AW160" s="20"/>
      <c r="AX160" s="20"/>
      <c r="AZ160" s="137" t="str">
        <f t="shared" si="2"/>
        <v>0</v>
      </c>
    </row>
    <row r="161" spans="1:52" hidden="1" x14ac:dyDescent="0.2">
      <c r="A161" s="103">
        <v>138</v>
      </c>
      <c r="B161" s="55"/>
      <c r="C161" s="75" t="s">
        <v>288</v>
      </c>
      <c r="D161" s="96" t="s">
        <v>287</v>
      </c>
      <c r="E161" s="75" t="s">
        <v>288</v>
      </c>
      <c r="F161" s="51" t="s">
        <v>84</v>
      </c>
      <c r="G161" s="51" t="s">
        <v>84</v>
      </c>
      <c r="H161" s="51" t="s">
        <v>84</v>
      </c>
      <c r="I161" s="51" t="s">
        <v>84</v>
      </c>
      <c r="J161" s="51" t="s">
        <v>84</v>
      </c>
      <c r="K161" s="81" t="s">
        <v>264</v>
      </c>
      <c r="L161" s="52"/>
      <c r="M161" s="78" t="s">
        <v>265</v>
      </c>
      <c r="N161" s="78">
        <v>2007</v>
      </c>
      <c r="O161" s="51" t="s">
        <v>84</v>
      </c>
      <c r="P161" s="52" t="s">
        <v>84</v>
      </c>
      <c r="Q161" s="52" t="s">
        <v>84</v>
      </c>
      <c r="R161" s="51" t="s">
        <v>84</v>
      </c>
      <c r="S161" s="51" t="s">
        <v>84</v>
      </c>
      <c r="T161" s="51" t="s">
        <v>84</v>
      </c>
      <c r="U161" s="51" t="s">
        <v>84</v>
      </c>
      <c r="V161" s="51" t="s">
        <v>84</v>
      </c>
      <c r="W161" s="51" t="s">
        <v>84</v>
      </c>
      <c r="X161" s="51" t="s">
        <v>84</v>
      </c>
      <c r="Y161" s="51" t="s">
        <v>84</v>
      </c>
      <c r="Z161" s="51" t="s">
        <v>84</v>
      </c>
      <c r="AA161" s="51" t="s">
        <v>84</v>
      </c>
      <c r="AB161" s="51" t="s">
        <v>84</v>
      </c>
      <c r="AC161" s="51" t="s">
        <v>84</v>
      </c>
      <c r="AD161" s="51" t="s">
        <v>84</v>
      </c>
      <c r="AE161" s="51" t="s">
        <v>84</v>
      </c>
      <c r="AF161" s="51" t="s">
        <v>84</v>
      </c>
      <c r="AG161" s="51" t="s">
        <v>84</v>
      </c>
      <c r="AH161" s="51" t="s">
        <v>84</v>
      </c>
      <c r="AI161" s="51" t="s">
        <v>84</v>
      </c>
      <c r="AJ161" s="51" t="s">
        <v>84</v>
      </c>
      <c r="AK161" s="51" t="s">
        <v>84</v>
      </c>
      <c r="AL161" s="78">
        <v>2007</v>
      </c>
      <c r="AM161" s="51"/>
      <c r="AN161" s="51"/>
      <c r="AO161" s="51"/>
      <c r="AP161" s="97">
        <v>797500</v>
      </c>
      <c r="AQ161" s="133" t="s">
        <v>63</v>
      </c>
      <c r="AR161" s="133"/>
      <c r="AS161" s="133" t="s">
        <v>143</v>
      </c>
      <c r="AT161" s="133"/>
      <c r="AU161" s="133" t="s">
        <v>63</v>
      </c>
      <c r="AV161" s="20"/>
      <c r="AW161" s="20"/>
      <c r="AX161" s="20"/>
      <c r="AZ161" s="137" t="str">
        <f t="shared" si="2"/>
        <v>0</v>
      </c>
    </row>
    <row r="162" spans="1:52" hidden="1" x14ac:dyDescent="0.2">
      <c r="A162" s="103">
        <v>139</v>
      </c>
      <c r="B162" s="55"/>
      <c r="C162" s="75" t="s">
        <v>288</v>
      </c>
      <c r="D162" s="96" t="s">
        <v>287</v>
      </c>
      <c r="E162" s="75" t="s">
        <v>288</v>
      </c>
      <c r="F162" s="51" t="s">
        <v>84</v>
      </c>
      <c r="G162" s="51" t="s">
        <v>84</v>
      </c>
      <c r="H162" s="51" t="s">
        <v>84</v>
      </c>
      <c r="I162" s="51" t="s">
        <v>84</v>
      </c>
      <c r="J162" s="51" t="s">
        <v>84</v>
      </c>
      <c r="K162" s="81" t="s">
        <v>264</v>
      </c>
      <c r="L162" s="52"/>
      <c r="M162" s="78" t="s">
        <v>265</v>
      </c>
      <c r="N162" s="78">
        <v>2007</v>
      </c>
      <c r="O162" s="51" t="s">
        <v>84</v>
      </c>
      <c r="P162" s="52" t="s">
        <v>84</v>
      </c>
      <c r="Q162" s="52" t="s">
        <v>84</v>
      </c>
      <c r="R162" s="51" t="s">
        <v>84</v>
      </c>
      <c r="S162" s="51" t="s">
        <v>84</v>
      </c>
      <c r="T162" s="51" t="s">
        <v>84</v>
      </c>
      <c r="U162" s="51" t="s">
        <v>84</v>
      </c>
      <c r="V162" s="51" t="s">
        <v>84</v>
      </c>
      <c r="W162" s="51" t="s">
        <v>84</v>
      </c>
      <c r="X162" s="51" t="s">
        <v>84</v>
      </c>
      <c r="Y162" s="51" t="s">
        <v>84</v>
      </c>
      <c r="Z162" s="51" t="s">
        <v>84</v>
      </c>
      <c r="AA162" s="51" t="s">
        <v>84</v>
      </c>
      <c r="AB162" s="51" t="s">
        <v>84</v>
      </c>
      <c r="AC162" s="51" t="s">
        <v>84</v>
      </c>
      <c r="AD162" s="51" t="s">
        <v>84</v>
      </c>
      <c r="AE162" s="51" t="s">
        <v>84</v>
      </c>
      <c r="AF162" s="51" t="s">
        <v>84</v>
      </c>
      <c r="AG162" s="51" t="s">
        <v>84</v>
      </c>
      <c r="AH162" s="51" t="s">
        <v>84</v>
      </c>
      <c r="AI162" s="51" t="s">
        <v>84</v>
      </c>
      <c r="AJ162" s="51" t="s">
        <v>84</v>
      </c>
      <c r="AK162" s="51" t="s">
        <v>84</v>
      </c>
      <c r="AL162" s="78">
        <v>2007</v>
      </c>
      <c r="AM162" s="51"/>
      <c r="AN162" s="51"/>
      <c r="AO162" s="51"/>
      <c r="AP162" s="97">
        <v>797500</v>
      </c>
      <c r="AQ162" s="133" t="s">
        <v>63</v>
      </c>
      <c r="AR162" s="133"/>
      <c r="AS162" s="133" t="s">
        <v>143</v>
      </c>
      <c r="AT162" s="133"/>
      <c r="AU162" s="133" t="s">
        <v>63</v>
      </c>
      <c r="AV162" s="20"/>
      <c r="AW162" s="20"/>
      <c r="AX162" s="20"/>
      <c r="AZ162" s="137" t="str">
        <f t="shared" si="2"/>
        <v>0</v>
      </c>
    </row>
    <row r="163" spans="1:52" hidden="1" x14ac:dyDescent="0.2">
      <c r="A163" s="103">
        <v>140</v>
      </c>
      <c r="B163" s="55"/>
      <c r="C163" s="75" t="s">
        <v>290</v>
      </c>
      <c r="D163" s="83" t="s">
        <v>289</v>
      </c>
      <c r="E163" s="75" t="s">
        <v>290</v>
      </c>
      <c r="F163" s="51" t="s">
        <v>84</v>
      </c>
      <c r="G163" s="51" t="s">
        <v>84</v>
      </c>
      <c r="H163" s="51" t="s">
        <v>84</v>
      </c>
      <c r="I163" s="51" t="s">
        <v>84</v>
      </c>
      <c r="J163" s="51" t="s">
        <v>84</v>
      </c>
      <c r="K163" s="81" t="s">
        <v>291</v>
      </c>
      <c r="L163" s="52"/>
      <c r="M163" s="78" t="s">
        <v>272</v>
      </c>
      <c r="N163" s="78">
        <v>2007</v>
      </c>
      <c r="O163" s="51" t="s">
        <v>84</v>
      </c>
      <c r="P163" s="52" t="s">
        <v>84</v>
      </c>
      <c r="Q163" s="52" t="s">
        <v>84</v>
      </c>
      <c r="R163" s="51" t="s">
        <v>84</v>
      </c>
      <c r="S163" s="51" t="s">
        <v>84</v>
      </c>
      <c r="T163" s="51" t="s">
        <v>84</v>
      </c>
      <c r="U163" s="51" t="s">
        <v>84</v>
      </c>
      <c r="V163" s="51" t="s">
        <v>84</v>
      </c>
      <c r="W163" s="51" t="s">
        <v>84</v>
      </c>
      <c r="X163" s="51" t="s">
        <v>84</v>
      </c>
      <c r="Y163" s="51" t="s">
        <v>84</v>
      </c>
      <c r="Z163" s="51" t="s">
        <v>84</v>
      </c>
      <c r="AA163" s="51" t="s">
        <v>84</v>
      </c>
      <c r="AB163" s="51" t="s">
        <v>84</v>
      </c>
      <c r="AC163" s="51" t="s">
        <v>84</v>
      </c>
      <c r="AD163" s="51" t="s">
        <v>84</v>
      </c>
      <c r="AE163" s="51" t="s">
        <v>84</v>
      </c>
      <c r="AF163" s="51" t="s">
        <v>84</v>
      </c>
      <c r="AG163" s="51" t="s">
        <v>84</v>
      </c>
      <c r="AH163" s="51" t="s">
        <v>84</v>
      </c>
      <c r="AI163" s="51" t="s">
        <v>84</v>
      </c>
      <c r="AJ163" s="51" t="s">
        <v>84</v>
      </c>
      <c r="AK163" s="51" t="s">
        <v>84</v>
      </c>
      <c r="AL163" s="78">
        <v>2007</v>
      </c>
      <c r="AM163" s="51"/>
      <c r="AN163" s="51"/>
      <c r="AO163" s="51"/>
      <c r="AP163" s="82">
        <v>20037693.23</v>
      </c>
      <c r="AQ163" s="133" t="s">
        <v>63</v>
      </c>
      <c r="AR163" s="133"/>
      <c r="AS163" s="133" t="s">
        <v>282</v>
      </c>
      <c r="AT163" s="133"/>
      <c r="AU163" s="133" t="s">
        <v>63</v>
      </c>
      <c r="AV163" s="20"/>
      <c r="AW163" s="20"/>
      <c r="AX163" s="20"/>
      <c r="AY163" s="131" t="s">
        <v>63</v>
      </c>
      <c r="AZ163" s="137" t="str">
        <f t="shared" si="2"/>
        <v>0</v>
      </c>
    </row>
    <row r="164" spans="1:52" hidden="1" x14ac:dyDescent="0.2">
      <c r="A164" s="103">
        <v>141</v>
      </c>
      <c r="B164" s="55"/>
      <c r="C164" s="75" t="s">
        <v>293</v>
      </c>
      <c r="D164" s="83" t="s">
        <v>292</v>
      </c>
      <c r="E164" s="75" t="s">
        <v>293</v>
      </c>
      <c r="F164" s="51" t="s">
        <v>84</v>
      </c>
      <c r="G164" s="51" t="s">
        <v>84</v>
      </c>
      <c r="H164" s="51" t="s">
        <v>84</v>
      </c>
      <c r="I164" s="51" t="s">
        <v>84</v>
      </c>
      <c r="J164" s="51" t="s">
        <v>84</v>
      </c>
      <c r="K164" s="81" t="s">
        <v>243</v>
      </c>
      <c r="L164" s="52"/>
      <c r="M164" s="78" t="s">
        <v>261</v>
      </c>
      <c r="N164" s="78">
        <v>2007</v>
      </c>
      <c r="O164" s="51" t="s">
        <v>84</v>
      </c>
      <c r="P164" s="52" t="s">
        <v>84</v>
      </c>
      <c r="Q164" s="52" t="s">
        <v>84</v>
      </c>
      <c r="R164" s="51" t="s">
        <v>84</v>
      </c>
      <c r="S164" s="51" t="s">
        <v>84</v>
      </c>
      <c r="T164" s="51" t="s">
        <v>84</v>
      </c>
      <c r="U164" s="51" t="s">
        <v>84</v>
      </c>
      <c r="V164" s="51" t="s">
        <v>84</v>
      </c>
      <c r="W164" s="51" t="s">
        <v>84</v>
      </c>
      <c r="X164" s="51" t="s">
        <v>84</v>
      </c>
      <c r="Y164" s="51" t="s">
        <v>84</v>
      </c>
      <c r="Z164" s="51" t="s">
        <v>84</v>
      </c>
      <c r="AA164" s="51" t="s">
        <v>84</v>
      </c>
      <c r="AB164" s="51" t="s">
        <v>84</v>
      </c>
      <c r="AC164" s="51" t="s">
        <v>84</v>
      </c>
      <c r="AD164" s="51" t="s">
        <v>84</v>
      </c>
      <c r="AE164" s="51" t="s">
        <v>84</v>
      </c>
      <c r="AF164" s="51" t="s">
        <v>84</v>
      </c>
      <c r="AG164" s="51" t="s">
        <v>84</v>
      </c>
      <c r="AH164" s="51" t="s">
        <v>84</v>
      </c>
      <c r="AI164" s="51" t="s">
        <v>84</v>
      </c>
      <c r="AJ164" s="51" t="s">
        <v>84</v>
      </c>
      <c r="AK164" s="51" t="s">
        <v>84</v>
      </c>
      <c r="AL164" s="78">
        <v>2007</v>
      </c>
      <c r="AM164" s="51"/>
      <c r="AN164" s="51"/>
      <c r="AO164" s="51"/>
      <c r="AP164" s="82">
        <v>24699257.300000001</v>
      </c>
      <c r="AQ164" s="133" t="s">
        <v>63</v>
      </c>
      <c r="AR164" s="133"/>
      <c r="AS164" s="133" t="s">
        <v>282</v>
      </c>
      <c r="AT164" s="133"/>
      <c r="AU164" s="133" t="s">
        <v>63</v>
      </c>
      <c r="AV164" s="20"/>
      <c r="AW164" s="20"/>
      <c r="AX164" s="20"/>
      <c r="AY164" s="131" t="s">
        <v>63</v>
      </c>
      <c r="AZ164" s="137" t="str">
        <f t="shared" si="2"/>
        <v>0</v>
      </c>
    </row>
    <row r="165" spans="1:52" hidden="1" x14ac:dyDescent="0.2">
      <c r="A165" s="103">
        <v>142</v>
      </c>
      <c r="B165" s="55"/>
      <c r="C165" s="75" t="s">
        <v>293</v>
      </c>
      <c r="D165" s="83" t="s">
        <v>292</v>
      </c>
      <c r="E165" s="75" t="s">
        <v>293</v>
      </c>
      <c r="F165" s="51" t="s">
        <v>84</v>
      </c>
      <c r="G165" s="51" t="s">
        <v>84</v>
      </c>
      <c r="H165" s="51" t="s">
        <v>84</v>
      </c>
      <c r="I165" s="51" t="s">
        <v>84</v>
      </c>
      <c r="J165" s="51" t="s">
        <v>84</v>
      </c>
      <c r="K165" s="81" t="s">
        <v>243</v>
      </c>
      <c r="L165" s="52"/>
      <c r="M165" s="78" t="s">
        <v>261</v>
      </c>
      <c r="N165" s="78">
        <v>2007</v>
      </c>
      <c r="O165" s="51" t="s">
        <v>84</v>
      </c>
      <c r="P165" s="52" t="s">
        <v>84</v>
      </c>
      <c r="Q165" s="52" t="s">
        <v>84</v>
      </c>
      <c r="R165" s="51" t="s">
        <v>84</v>
      </c>
      <c r="S165" s="51" t="s">
        <v>84</v>
      </c>
      <c r="T165" s="51" t="s">
        <v>84</v>
      </c>
      <c r="U165" s="51" t="s">
        <v>84</v>
      </c>
      <c r="V165" s="51" t="s">
        <v>84</v>
      </c>
      <c r="W165" s="51" t="s">
        <v>84</v>
      </c>
      <c r="X165" s="51" t="s">
        <v>84</v>
      </c>
      <c r="Y165" s="51" t="s">
        <v>84</v>
      </c>
      <c r="Z165" s="51" t="s">
        <v>84</v>
      </c>
      <c r="AA165" s="51" t="s">
        <v>84</v>
      </c>
      <c r="AB165" s="51" t="s">
        <v>84</v>
      </c>
      <c r="AC165" s="51" t="s">
        <v>84</v>
      </c>
      <c r="AD165" s="51" t="s">
        <v>84</v>
      </c>
      <c r="AE165" s="51" t="s">
        <v>84</v>
      </c>
      <c r="AF165" s="51" t="s">
        <v>84</v>
      </c>
      <c r="AG165" s="51" t="s">
        <v>84</v>
      </c>
      <c r="AH165" s="51" t="s">
        <v>84</v>
      </c>
      <c r="AI165" s="51" t="s">
        <v>84</v>
      </c>
      <c r="AJ165" s="51" t="s">
        <v>84</v>
      </c>
      <c r="AK165" s="51" t="s">
        <v>84</v>
      </c>
      <c r="AL165" s="78">
        <v>2007</v>
      </c>
      <c r="AM165" s="51"/>
      <c r="AN165" s="51"/>
      <c r="AO165" s="51"/>
      <c r="AP165" s="82">
        <v>24699257.260000002</v>
      </c>
      <c r="AQ165" s="133" t="s">
        <v>63</v>
      </c>
      <c r="AR165" s="133"/>
      <c r="AS165" s="133" t="s">
        <v>282</v>
      </c>
      <c r="AT165" s="133"/>
      <c r="AU165" s="133" t="s">
        <v>63</v>
      </c>
      <c r="AV165" s="20"/>
      <c r="AW165" s="20"/>
      <c r="AX165" s="20"/>
      <c r="AY165" s="131" t="s">
        <v>63</v>
      </c>
      <c r="AZ165" s="137" t="str">
        <f t="shared" si="2"/>
        <v>0</v>
      </c>
    </row>
    <row r="166" spans="1:52" hidden="1" x14ac:dyDescent="0.2">
      <c r="A166" s="103">
        <v>143</v>
      </c>
      <c r="B166" s="55"/>
      <c r="C166" s="75" t="s">
        <v>293</v>
      </c>
      <c r="D166" s="83" t="s">
        <v>292</v>
      </c>
      <c r="E166" s="75" t="s">
        <v>293</v>
      </c>
      <c r="F166" s="51" t="s">
        <v>84</v>
      </c>
      <c r="G166" s="51" t="s">
        <v>84</v>
      </c>
      <c r="H166" s="51" t="s">
        <v>84</v>
      </c>
      <c r="I166" s="51" t="s">
        <v>84</v>
      </c>
      <c r="J166" s="51" t="s">
        <v>84</v>
      </c>
      <c r="K166" s="81" t="s">
        <v>243</v>
      </c>
      <c r="L166" s="52"/>
      <c r="M166" s="78" t="s">
        <v>261</v>
      </c>
      <c r="N166" s="78">
        <v>2007</v>
      </c>
      <c r="O166" s="51" t="s">
        <v>84</v>
      </c>
      <c r="P166" s="52" t="s">
        <v>84</v>
      </c>
      <c r="Q166" s="52" t="s">
        <v>84</v>
      </c>
      <c r="R166" s="51" t="s">
        <v>84</v>
      </c>
      <c r="S166" s="51" t="s">
        <v>84</v>
      </c>
      <c r="T166" s="51" t="s">
        <v>84</v>
      </c>
      <c r="U166" s="51" t="s">
        <v>84</v>
      </c>
      <c r="V166" s="51" t="s">
        <v>84</v>
      </c>
      <c r="W166" s="51" t="s">
        <v>84</v>
      </c>
      <c r="X166" s="51" t="s">
        <v>84</v>
      </c>
      <c r="Y166" s="51" t="s">
        <v>84</v>
      </c>
      <c r="Z166" s="51" t="s">
        <v>84</v>
      </c>
      <c r="AA166" s="51" t="s">
        <v>84</v>
      </c>
      <c r="AB166" s="51" t="s">
        <v>84</v>
      </c>
      <c r="AC166" s="51" t="s">
        <v>84</v>
      </c>
      <c r="AD166" s="51" t="s">
        <v>84</v>
      </c>
      <c r="AE166" s="51" t="s">
        <v>84</v>
      </c>
      <c r="AF166" s="51" t="s">
        <v>84</v>
      </c>
      <c r="AG166" s="51" t="s">
        <v>84</v>
      </c>
      <c r="AH166" s="51" t="s">
        <v>84</v>
      </c>
      <c r="AI166" s="51" t="s">
        <v>84</v>
      </c>
      <c r="AJ166" s="51" t="s">
        <v>84</v>
      </c>
      <c r="AK166" s="51" t="s">
        <v>84</v>
      </c>
      <c r="AL166" s="78">
        <v>2007</v>
      </c>
      <c r="AM166" s="51"/>
      <c r="AN166" s="51"/>
      <c r="AO166" s="51"/>
      <c r="AP166" s="82">
        <v>24699257.260000002</v>
      </c>
      <c r="AQ166" s="133" t="s">
        <v>63</v>
      </c>
      <c r="AR166" s="133"/>
      <c r="AS166" s="133" t="s">
        <v>284</v>
      </c>
      <c r="AT166" s="133"/>
      <c r="AU166" s="133" t="s">
        <v>63</v>
      </c>
      <c r="AV166" s="20"/>
      <c r="AW166" s="20"/>
      <c r="AX166" s="20"/>
      <c r="AZ166" s="137" t="str">
        <f t="shared" si="2"/>
        <v>0</v>
      </c>
    </row>
    <row r="167" spans="1:52" hidden="1" x14ac:dyDescent="0.2">
      <c r="A167" s="103">
        <v>144</v>
      </c>
      <c r="B167" s="55"/>
      <c r="C167" s="75" t="s">
        <v>295</v>
      </c>
      <c r="D167" s="83" t="s">
        <v>294</v>
      </c>
      <c r="E167" s="75" t="s">
        <v>295</v>
      </c>
      <c r="F167" s="51" t="s">
        <v>84</v>
      </c>
      <c r="G167" s="51" t="s">
        <v>84</v>
      </c>
      <c r="H167" s="51" t="s">
        <v>84</v>
      </c>
      <c r="I167" s="51" t="s">
        <v>84</v>
      </c>
      <c r="J167" s="51" t="s">
        <v>84</v>
      </c>
      <c r="K167" s="78" t="s">
        <v>296</v>
      </c>
      <c r="L167" s="52"/>
      <c r="M167" s="78" t="s">
        <v>261</v>
      </c>
      <c r="N167" s="78">
        <v>2007</v>
      </c>
      <c r="O167" s="51" t="s">
        <v>84</v>
      </c>
      <c r="P167" s="52" t="s">
        <v>84</v>
      </c>
      <c r="Q167" s="52" t="s">
        <v>84</v>
      </c>
      <c r="R167" s="51" t="s">
        <v>84</v>
      </c>
      <c r="S167" s="51" t="s">
        <v>84</v>
      </c>
      <c r="T167" s="51" t="s">
        <v>84</v>
      </c>
      <c r="U167" s="51" t="s">
        <v>84</v>
      </c>
      <c r="V167" s="51" t="s">
        <v>84</v>
      </c>
      <c r="W167" s="51" t="s">
        <v>84</v>
      </c>
      <c r="X167" s="51" t="s">
        <v>84</v>
      </c>
      <c r="Y167" s="51" t="s">
        <v>84</v>
      </c>
      <c r="Z167" s="51" t="s">
        <v>84</v>
      </c>
      <c r="AA167" s="51" t="s">
        <v>84</v>
      </c>
      <c r="AB167" s="51" t="s">
        <v>84</v>
      </c>
      <c r="AC167" s="51" t="s">
        <v>84</v>
      </c>
      <c r="AD167" s="51" t="s">
        <v>84</v>
      </c>
      <c r="AE167" s="51" t="s">
        <v>84</v>
      </c>
      <c r="AF167" s="51" t="s">
        <v>84</v>
      </c>
      <c r="AG167" s="51" t="s">
        <v>84</v>
      </c>
      <c r="AH167" s="51" t="s">
        <v>84</v>
      </c>
      <c r="AI167" s="51" t="s">
        <v>84</v>
      </c>
      <c r="AJ167" s="51" t="s">
        <v>84</v>
      </c>
      <c r="AK167" s="51" t="s">
        <v>84</v>
      </c>
      <c r="AL167" s="78">
        <v>2007</v>
      </c>
      <c r="AM167" s="51"/>
      <c r="AN167" s="51"/>
      <c r="AO167" s="51"/>
      <c r="AP167" s="82">
        <v>4530959.95</v>
      </c>
      <c r="AQ167" s="133" t="s">
        <v>142</v>
      </c>
      <c r="AR167" s="133"/>
      <c r="AS167" s="133" t="s">
        <v>297</v>
      </c>
      <c r="AT167" s="133"/>
      <c r="AU167" s="133" t="s">
        <v>142</v>
      </c>
      <c r="AV167" s="20"/>
      <c r="AW167" s="20"/>
      <c r="AX167" s="20"/>
      <c r="AZ167" s="137" t="str">
        <f t="shared" si="2"/>
        <v>0</v>
      </c>
    </row>
    <row r="168" spans="1:52" hidden="1" x14ac:dyDescent="0.2">
      <c r="A168" s="103">
        <v>145</v>
      </c>
      <c r="B168" s="55"/>
      <c r="C168" s="75" t="s">
        <v>259</v>
      </c>
      <c r="D168" s="80" t="s">
        <v>298</v>
      </c>
      <c r="E168" s="75" t="s">
        <v>259</v>
      </c>
      <c r="F168" s="51" t="s">
        <v>84</v>
      </c>
      <c r="G168" s="51" t="s">
        <v>84</v>
      </c>
      <c r="H168" s="51" t="s">
        <v>84</v>
      </c>
      <c r="I168" s="51" t="s">
        <v>84</v>
      </c>
      <c r="J168" s="51" t="s">
        <v>84</v>
      </c>
      <c r="K168" s="81" t="s">
        <v>260</v>
      </c>
      <c r="L168" s="52"/>
      <c r="M168" s="78" t="s">
        <v>261</v>
      </c>
      <c r="N168" s="78">
        <v>2008</v>
      </c>
      <c r="O168" s="51" t="s">
        <v>84</v>
      </c>
      <c r="P168" s="52" t="s">
        <v>84</v>
      </c>
      <c r="Q168" s="52" t="s">
        <v>84</v>
      </c>
      <c r="R168" s="51" t="s">
        <v>84</v>
      </c>
      <c r="S168" s="51" t="s">
        <v>84</v>
      </c>
      <c r="T168" s="51" t="s">
        <v>84</v>
      </c>
      <c r="U168" s="51" t="s">
        <v>84</v>
      </c>
      <c r="V168" s="51" t="s">
        <v>84</v>
      </c>
      <c r="W168" s="51" t="s">
        <v>84</v>
      </c>
      <c r="X168" s="51" t="s">
        <v>84</v>
      </c>
      <c r="Y168" s="51" t="s">
        <v>84</v>
      </c>
      <c r="Z168" s="51" t="s">
        <v>84</v>
      </c>
      <c r="AA168" s="51" t="s">
        <v>84</v>
      </c>
      <c r="AB168" s="51" t="s">
        <v>84</v>
      </c>
      <c r="AC168" s="51" t="s">
        <v>84</v>
      </c>
      <c r="AD168" s="51" t="s">
        <v>84</v>
      </c>
      <c r="AE168" s="51" t="s">
        <v>84</v>
      </c>
      <c r="AF168" s="51" t="s">
        <v>84</v>
      </c>
      <c r="AG168" s="51" t="s">
        <v>84</v>
      </c>
      <c r="AH168" s="51" t="s">
        <v>84</v>
      </c>
      <c r="AI168" s="51" t="s">
        <v>84</v>
      </c>
      <c r="AJ168" s="51" t="s">
        <v>84</v>
      </c>
      <c r="AK168" s="51" t="s">
        <v>84</v>
      </c>
      <c r="AL168" s="78">
        <v>2008</v>
      </c>
      <c r="AM168" s="51"/>
      <c r="AN168" s="51"/>
      <c r="AO168" s="51"/>
      <c r="AP168" s="79">
        <v>2000000</v>
      </c>
      <c r="AQ168" s="133" t="s">
        <v>63</v>
      </c>
      <c r="AR168" s="133"/>
      <c r="AS168" s="133" t="s">
        <v>282</v>
      </c>
      <c r="AT168" s="133"/>
      <c r="AU168" s="133" t="s">
        <v>63</v>
      </c>
      <c r="AV168" s="20"/>
      <c r="AW168" s="20"/>
      <c r="AX168" s="20"/>
      <c r="AZ168" s="137" t="str">
        <f t="shared" si="2"/>
        <v>0</v>
      </c>
    </row>
    <row r="169" spans="1:52" hidden="1" x14ac:dyDescent="0.2">
      <c r="A169" s="103">
        <v>146</v>
      </c>
      <c r="B169" s="55"/>
      <c r="C169" s="75" t="s">
        <v>300</v>
      </c>
      <c r="D169" s="83" t="s">
        <v>299</v>
      </c>
      <c r="E169" s="75" t="s">
        <v>300</v>
      </c>
      <c r="F169" s="51" t="s">
        <v>84</v>
      </c>
      <c r="G169" s="51" t="s">
        <v>84</v>
      </c>
      <c r="H169" s="51" t="s">
        <v>84</v>
      </c>
      <c r="I169" s="51" t="s">
        <v>84</v>
      </c>
      <c r="J169" s="51" t="s">
        <v>84</v>
      </c>
      <c r="K169" s="81" t="s">
        <v>301</v>
      </c>
      <c r="L169" s="52"/>
      <c r="M169" s="78" t="s">
        <v>261</v>
      </c>
      <c r="N169" s="78">
        <v>2008</v>
      </c>
      <c r="O169" s="51" t="s">
        <v>84</v>
      </c>
      <c r="P169" s="52" t="s">
        <v>84</v>
      </c>
      <c r="Q169" s="52" t="s">
        <v>84</v>
      </c>
      <c r="R169" s="51" t="s">
        <v>84</v>
      </c>
      <c r="S169" s="51" t="s">
        <v>84</v>
      </c>
      <c r="T169" s="51" t="s">
        <v>84</v>
      </c>
      <c r="U169" s="51" t="s">
        <v>84</v>
      </c>
      <c r="V169" s="51" t="s">
        <v>84</v>
      </c>
      <c r="W169" s="51" t="s">
        <v>84</v>
      </c>
      <c r="X169" s="51" t="s">
        <v>84</v>
      </c>
      <c r="Y169" s="51" t="s">
        <v>84</v>
      </c>
      <c r="Z169" s="51" t="s">
        <v>84</v>
      </c>
      <c r="AA169" s="51" t="s">
        <v>84</v>
      </c>
      <c r="AB169" s="51" t="s">
        <v>84</v>
      </c>
      <c r="AC169" s="51" t="s">
        <v>84</v>
      </c>
      <c r="AD169" s="51" t="s">
        <v>84</v>
      </c>
      <c r="AE169" s="51" t="s">
        <v>84</v>
      </c>
      <c r="AF169" s="51" t="s">
        <v>84</v>
      </c>
      <c r="AG169" s="51" t="s">
        <v>84</v>
      </c>
      <c r="AH169" s="51" t="s">
        <v>84</v>
      </c>
      <c r="AI169" s="51" t="s">
        <v>84</v>
      </c>
      <c r="AJ169" s="51" t="s">
        <v>84</v>
      </c>
      <c r="AK169" s="51" t="s">
        <v>84</v>
      </c>
      <c r="AL169" s="78">
        <v>2008</v>
      </c>
      <c r="AM169" s="51"/>
      <c r="AN169" s="51"/>
      <c r="AO169" s="51"/>
      <c r="AP169" s="79">
        <v>1499714.2857142857</v>
      </c>
      <c r="AQ169" s="133" t="s">
        <v>63</v>
      </c>
      <c r="AR169" s="133"/>
      <c r="AS169" s="133" t="s">
        <v>282</v>
      </c>
      <c r="AT169" s="133"/>
      <c r="AU169" s="133" t="s">
        <v>63</v>
      </c>
      <c r="AV169" s="20"/>
      <c r="AW169" s="20"/>
      <c r="AX169" s="20"/>
      <c r="AZ169" s="137" t="str">
        <f t="shared" si="2"/>
        <v>0</v>
      </c>
    </row>
    <row r="170" spans="1:52" hidden="1" x14ac:dyDescent="0.2">
      <c r="A170" s="103">
        <v>147</v>
      </c>
      <c r="B170" s="55"/>
      <c r="C170" s="75" t="s">
        <v>300</v>
      </c>
      <c r="D170" s="83" t="s">
        <v>299</v>
      </c>
      <c r="E170" s="75" t="s">
        <v>300</v>
      </c>
      <c r="F170" s="51" t="s">
        <v>84</v>
      </c>
      <c r="G170" s="51" t="s">
        <v>84</v>
      </c>
      <c r="H170" s="51" t="s">
        <v>84</v>
      </c>
      <c r="I170" s="51" t="s">
        <v>84</v>
      </c>
      <c r="J170" s="51" t="s">
        <v>84</v>
      </c>
      <c r="K170" s="81" t="s">
        <v>301</v>
      </c>
      <c r="L170" s="52"/>
      <c r="M170" s="78" t="s">
        <v>261</v>
      </c>
      <c r="N170" s="78">
        <v>2008</v>
      </c>
      <c r="O170" s="51" t="s">
        <v>84</v>
      </c>
      <c r="P170" s="52" t="s">
        <v>84</v>
      </c>
      <c r="Q170" s="52" t="s">
        <v>84</v>
      </c>
      <c r="R170" s="51" t="s">
        <v>84</v>
      </c>
      <c r="S170" s="51" t="s">
        <v>84</v>
      </c>
      <c r="T170" s="51" t="s">
        <v>84</v>
      </c>
      <c r="U170" s="51" t="s">
        <v>84</v>
      </c>
      <c r="V170" s="51" t="s">
        <v>84</v>
      </c>
      <c r="W170" s="51" t="s">
        <v>84</v>
      </c>
      <c r="X170" s="51" t="s">
        <v>84</v>
      </c>
      <c r="Y170" s="51" t="s">
        <v>84</v>
      </c>
      <c r="Z170" s="51" t="s">
        <v>84</v>
      </c>
      <c r="AA170" s="51" t="s">
        <v>84</v>
      </c>
      <c r="AB170" s="51" t="s">
        <v>84</v>
      </c>
      <c r="AC170" s="51" t="s">
        <v>84</v>
      </c>
      <c r="AD170" s="51" t="s">
        <v>84</v>
      </c>
      <c r="AE170" s="51" t="s">
        <v>84</v>
      </c>
      <c r="AF170" s="51" t="s">
        <v>84</v>
      </c>
      <c r="AG170" s="51" t="s">
        <v>84</v>
      </c>
      <c r="AH170" s="51" t="s">
        <v>84</v>
      </c>
      <c r="AI170" s="51" t="s">
        <v>84</v>
      </c>
      <c r="AJ170" s="51" t="s">
        <v>84</v>
      </c>
      <c r="AK170" s="51" t="s">
        <v>84</v>
      </c>
      <c r="AL170" s="78">
        <v>2008</v>
      </c>
      <c r="AM170" s="51"/>
      <c r="AN170" s="51"/>
      <c r="AO170" s="51"/>
      <c r="AP170" s="79">
        <v>1499714.2857142857</v>
      </c>
      <c r="AQ170" s="133" t="s">
        <v>63</v>
      </c>
      <c r="AR170" s="133"/>
      <c r="AS170" s="133" t="s">
        <v>282</v>
      </c>
      <c r="AT170" s="133"/>
      <c r="AU170" s="133" t="s">
        <v>63</v>
      </c>
      <c r="AV170" s="20"/>
      <c r="AW170" s="20"/>
      <c r="AX170" s="20"/>
      <c r="AZ170" s="137" t="str">
        <f t="shared" si="2"/>
        <v>0</v>
      </c>
    </row>
    <row r="171" spans="1:52" hidden="1" x14ac:dyDescent="0.2">
      <c r="A171" s="103">
        <v>148</v>
      </c>
      <c r="B171" s="55"/>
      <c r="C171" s="75" t="s">
        <v>300</v>
      </c>
      <c r="D171" s="83" t="s">
        <v>299</v>
      </c>
      <c r="E171" s="75" t="s">
        <v>300</v>
      </c>
      <c r="F171" s="51" t="s">
        <v>84</v>
      </c>
      <c r="G171" s="51" t="s">
        <v>84</v>
      </c>
      <c r="H171" s="51" t="s">
        <v>84</v>
      </c>
      <c r="I171" s="51" t="s">
        <v>84</v>
      </c>
      <c r="J171" s="51" t="s">
        <v>84</v>
      </c>
      <c r="K171" s="81" t="s">
        <v>301</v>
      </c>
      <c r="L171" s="52"/>
      <c r="M171" s="78" t="s">
        <v>261</v>
      </c>
      <c r="N171" s="78">
        <v>2008</v>
      </c>
      <c r="O171" s="51" t="s">
        <v>84</v>
      </c>
      <c r="P171" s="52" t="s">
        <v>84</v>
      </c>
      <c r="Q171" s="52" t="s">
        <v>84</v>
      </c>
      <c r="R171" s="51" t="s">
        <v>84</v>
      </c>
      <c r="S171" s="51" t="s">
        <v>84</v>
      </c>
      <c r="T171" s="51" t="s">
        <v>84</v>
      </c>
      <c r="U171" s="51" t="s">
        <v>84</v>
      </c>
      <c r="V171" s="51" t="s">
        <v>84</v>
      </c>
      <c r="W171" s="51" t="s">
        <v>84</v>
      </c>
      <c r="X171" s="51" t="s">
        <v>84</v>
      </c>
      <c r="Y171" s="51" t="s">
        <v>84</v>
      </c>
      <c r="Z171" s="51" t="s">
        <v>84</v>
      </c>
      <c r="AA171" s="51" t="s">
        <v>84</v>
      </c>
      <c r="AB171" s="51" t="s">
        <v>84</v>
      </c>
      <c r="AC171" s="51" t="s">
        <v>84</v>
      </c>
      <c r="AD171" s="51" t="s">
        <v>84</v>
      </c>
      <c r="AE171" s="51" t="s">
        <v>84</v>
      </c>
      <c r="AF171" s="51" t="s">
        <v>84</v>
      </c>
      <c r="AG171" s="51" t="s">
        <v>84</v>
      </c>
      <c r="AH171" s="51" t="s">
        <v>84</v>
      </c>
      <c r="AI171" s="51" t="s">
        <v>84</v>
      </c>
      <c r="AJ171" s="51" t="s">
        <v>84</v>
      </c>
      <c r="AK171" s="51" t="s">
        <v>84</v>
      </c>
      <c r="AL171" s="78">
        <v>2008</v>
      </c>
      <c r="AM171" s="51"/>
      <c r="AN171" s="51"/>
      <c r="AO171" s="51"/>
      <c r="AP171" s="79">
        <v>1499714.2857142857</v>
      </c>
      <c r="AQ171" s="133" t="s">
        <v>63</v>
      </c>
      <c r="AR171" s="133"/>
      <c r="AS171" s="133" t="s">
        <v>201</v>
      </c>
      <c r="AT171" s="133"/>
      <c r="AU171" s="133" t="s">
        <v>63</v>
      </c>
      <c r="AV171" s="20"/>
      <c r="AW171" s="20"/>
      <c r="AX171" s="20"/>
      <c r="AZ171" s="137" t="str">
        <f t="shared" si="2"/>
        <v>0</v>
      </c>
    </row>
    <row r="172" spans="1:52" hidden="1" x14ac:dyDescent="0.2">
      <c r="A172" s="103">
        <v>149</v>
      </c>
      <c r="B172" s="55"/>
      <c r="C172" s="75" t="s">
        <v>300</v>
      </c>
      <c r="D172" s="83" t="s">
        <v>299</v>
      </c>
      <c r="E172" s="75" t="s">
        <v>300</v>
      </c>
      <c r="F172" s="51" t="s">
        <v>84</v>
      </c>
      <c r="G172" s="51" t="s">
        <v>84</v>
      </c>
      <c r="H172" s="51" t="s">
        <v>84</v>
      </c>
      <c r="I172" s="51" t="s">
        <v>84</v>
      </c>
      <c r="J172" s="51" t="s">
        <v>84</v>
      </c>
      <c r="K172" s="81" t="s">
        <v>301</v>
      </c>
      <c r="L172" s="52"/>
      <c r="M172" s="78" t="s">
        <v>261</v>
      </c>
      <c r="N172" s="78">
        <v>2008</v>
      </c>
      <c r="O172" s="51" t="s">
        <v>84</v>
      </c>
      <c r="P172" s="52" t="s">
        <v>84</v>
      </c>
      <c r="Q172" s="52" t="s">
        <v>84</v>
      </c>
      <c r="R172" s="51" t="s">
        <v>84</v>
      </c>
      <c r="S172" s="51" t="s">
        <v>84</v>
      </c>
      <c r="T172" s="51" t="s">
        <v>84</v>
      </c>
      <c r="U172" s="51" t="s">
        <v>84</v>
      </c>
      <c r="V172" s="51" t="s">
        <v>84</v>
      </c>
      <c r="W172" s="51" t="s">
        <v>84</v>
      </c>
      <c r="X172" s="51" t="s">
        <v>84</v>
      </c>
      <c r="Y172" s="51" t="s">
        <v>84</v>
      </c>
      <c r="Z172" s="51" t="s">
        <v>84</v>
      </c>
      <c r="AA172" s="51" t="s">
        <v>84</v>
      </c>
      <c r="AB172" s="51" t="s">
        <v>84</v>
      </c>
      <c r="AC172" s="51" t="s">
        <v>84</v>
      </c>
      <c r="AD172" s="51" t="s">
        <v>84</v>
      </c>
      <c r="AE172" s="51" t="s">
        <v>84</v>
      </c>
      <c r="AF172" s="51" t="s">
        <v>84</v>
      </c>
      <c r="AG172" s="51" t="s">
        <v>84</v>
      </c>
      <c r="AH172" s="51" t="s">
        <v>84</v>
      </c>
      <c r="AI172" s="51" t="s">
        <v>84</v>
      </c>
      <c r="AJ172" s="51" t="s">
        <v>84</v>
      </c>
      <c r="AK172" s="51" t="s">
        <v>84</v>
      </c>
      <c r="AL172" s="78">
        <v>2008</v>
      </c>
      <c r="AM172" s="51"/>
      <c r="AN172" s="51"/>
      <c r="AO172" s="51"/>
      <c r="AP172" s="79">
        <v>1499714.2857142857</v>
      </c>
      <c r="AQ172" s="133" t="s">
        <v>63</v>
      </c>
      <c r="AR172" s="133"/>
      <c r="AS172" s="133" t="s">
        <v>257</v>
      </c>
      <c r="AT172" s="133"/>
      <c r="AU172" s="133" t="s">
        <v>63</v>
      </c>
      <c r="AV172" s="20"/>
      <c r="AW172" s="20"/>
      <c r="AX172" s="20"/>
      <c r="AZ172" s="137" t="str">
        <f t="shared" si="2"/>
        <v>0</v>
      </c>
    </row>
    <row r="173" spans="1:52" hidden="1" x14ac:dyDescent="0.2">
      <c r="A173" s="103">
        <v>150</v>
      </c>
      <c r="B173" s="55"/>
      <c r="C173" s="75" t="s">
        <v>300</v>
      </c>
      <c r="D173" s="83" t="s">
        <v>299</v>
      </c>
      <c r="E173" s="75" t="s">
        <v>300</v>
      </c>
      <c r="F173" s="51" t="s">
        <v>84</v>
      </c>
      <c r="G173" s="51" t="s">
        <v>84</v>
      </c>
      <c r="H173" s="51" t="s">
        <v>84</v>
      </c>
      <c r="I173" s="51" t="s">
        <v>84</v>
      </c>
      <c r="J173" s="51" t="s">
        <v>84</v>
      </c>
      <c r="K173" s="81" t="s">
        <v>301</v>
      </c>
      <c r="L173" s="52"/>
      <c r="M173" s="78" t="s">
        <v>261</v>
      </c>
      <c r="N173" s="78">
        <v>2008</v>
      </c>
      <c r="O173" s="51" t="s">
        <v>84</v>
      </c>
      <c r="P173" s="52" t="s">
        <v>84</v>
      </c>
      <c r="Q173" s="52" t="s">
        <v>84</v>
      </c>
      <c r="R173" s="51" t="s">
        <v>84</v>
      </c>
      <c r="S173" s="51" t="s">
        <v>84</v>
      </c>
      <c r="T173" s="51" t="s">
        <v>84</v>
      </c>
      <c r="U173" s="51" t="s">
        <v>84</v>
      </c>
      <c r="V173" s="51" t="s">
        <v>84</v>
      </c>
      <c r="W173" s="51" t="s">
        <v>84</v>
      </c>
      <c r="X173" s="51" t="s">
        <v>84</v>
      </c>
      <c r="Y173" s="51" t="s">
        <v>84</v>
      </c>
      <c r="Z173" s="51" t="s">
        <v>84</v>
      </c>
      <c r="AA173" s="51" t="s">
        <v>84</v>
      </c>
      <c r="AB173" s="51" t="s">
        <v>84</v>
      </c>
      <c r="AC173" s="51" t="s">
        <v>84</v>
      </c>
      <c r="AD173" s="51" t="s">
        <v>84</v>
      </c>
      <c r="AE173" s="51" t="s">
        <v>84</v>
      </c>
      <c r="AF173" s="51" t="s">
        <v>84</v>
      </c>
      <c r="AG173" s="51" t="s">
        <v>84</v>
      </c>
      <c r="AH173" s="51" t="s">
        <v>84</v>
      </c>
      <c r="AI173" s="51" t="s">
        <v>84</v>
      </c>
      <c r="AJ173" s="51" t="s">
        <v>84</v>
      </c>
      <c r="AK173" s="51" t="s">
        <v>84</v>
      </c>
      <c r="AL173" s="78">
        <v>2008</v>
      </c>
      <c r="AM173" s="51"/>
      <c r="AN173" s="51"/>
      <c r="AO173" s="51"/>
      <c r="AP173" s="79">
        <v>1499714.2857142857</v>
      </c>
      <c r="AQ173" s="133" t="s">
        <v>63</v>
      </c>
      <c r="AR173" s="133"/>
      <c r="AS173" s="133" t="s">
        <v>283</v>
      </c>
      <c r="AT173" s="133"/>
      <c r="AU173" s="133" t="s">
        <v>63</v>
      </c>
      <c r="AV173" s="20"/>
      <c r="AW173" s="20"/>
      <c r="AX173" s="20"/>
      <c r="AZ173" s="137" t="str">
        <f t="shared" si="2"/>
        <v>0</v>
      </c>
    </row>
    <row r="174" spans="1:52" hidden="1" x14ac:dyDescent="0.2">
      <c r="A174" s="103">
        <v>151</v>
      </c>
      <c r="B174" s="55"/>
      <c r="C174" s="75" t="s">
        <v>300</v>
      </c>
      <c r="D174" s="83" t="s">
        <v>299</v>
      </c>
      <c r="E174" s="75" t="s">
        <v>300</v>
      </c>
      <c r="F174" s="51" t="s">
        <v>84</v>
      </c>
      <c r="G174" s="51" t="s">
        <v>84</v>
      </c>
      <c r="H174" s="51" t="s">
        <v>84</v>
      </c>
      <c r="I174" s="51" t="s">
        <v>84</v>
      </c>
      <c r="J174" s="51" t="s">
        <v>84</v>
      </c>
      <c r="K174" s="81" t="s">
        <v>301</v>
      </c>
      <c r="L174" s="52"/>
      <c r="M174" s="78" t="s">
        <v>261</v>
      </c>
      <c r="N174" s="78">
        <v>2008</v>
      </c>
      <c r="O174" s="51" t="s">
        <v>84</v>
      </c>
      <c r="P174" s="52" t="s">
        <v>84</v>
      </c>
      <c r="Q174" s="52" t="s">
        <v>84</v>
      </c>
      <c r="R174" s="51" t="s">
        <v>84</v>
      </c>
      <c r="S174" s="51" t="s">
        <v>84</v>
      </c>
      <c r="T174" s="51" t="s">
        <v>84</v>
      </c>
      <c r="U174" s="51" t="s">
        <v>84</v>
      </c>
      <c r="V174" s="51" t="s">
        <v>84</v>
      </c>
      <c r="W174" s="51" t="s">
        <v>84</v>
      </c>
      <c r="X174" s="51" t="s">
        <v>84</v>
      </c>
      <c r="Y174" s="51" t="s">
        <v>84</v>
      </c>
      <c r="Z174" s="51" t="s">
        <v>84</v>
      </c>
      <c r="AA174" s="51" t="s">
        <v>84</v>
      </c>
      <c r="AB174" s="51" t="s">
        <v>84</v>
      </c>
      <c r="AC174" s="51" t="s">
        <v>84</v>
      </c>
      <c r="AD174" s="51" t="s">
        <v>84</v>
      </c>
      <c r="AE174" s="51" t="s">
        <v>84</v>
      </c>
      <c r="AF174" s="51" t="s">
        <v>84</v>
      </c>
      <c r="AG174" s="51" t="s">
        <v>84</v>
      </c>
      <c r="AH174" s="51" t="s">
        <v>84</v>
      </c>
      <c r="AI174" s="51" t="s">
        <v>84</v>
      </c>
      <c r="AJ174" s="51" t="s">
        <v>84</v>
      </c>
      <c r="AK174" s="51" t="s">
        <v>84</v>
      </c>
      <c r="AL174" s="78">
        <v>2008</v>
      </c>
      <c r="AM174" s="51"/>
      <c r="AN174" s="51"/>
      <c r="AO174" s="51"/>
      <c r="AP174" s="79">
        <v>1499714.2857142857</v>
      </c>
      <c r="AQ174" s="133" t="s">
        <v>63</v>
      </c>
      <c r="AR174" s="133"/>
      <c r="AS174" s="133" t="s">
        <v>257</v>
      </c>
      <c r="AT174" s="133"/>
      <c r="AU174" s="133" t="s">
        <v>63</v>
      </c>
      <c r="AV174" s="20"/>
      <c r="AW174" s="20"/>
      <c r="AX174" s="20"/>
      <c r="AZ174" s="137" t="str">
        <f t="shared" si="2"/>
        <v>0</v>
      </c>
    </row>
    <row r="175" spans="1:52" hidden="1" x14ac:dyDescent="0.2">
      <c r="A175" s="103">
        <v>152</v>
      </c>
      <c r="B175" s="55"/>
      <c r="C175" s="75" t="s">
        <v>300</v>
      </c>
      <c r="D175" s="83" t="s">
        <v>299</v>
      </c>
      <c r="E175" s="75" t="s">
        <v>300</v>
      </c>
      <c r="F175" s="51" t="s">
        <v>84</v>
      </c>
      <c r="G175" s="51" t="s">
        <v>84</v>
      </c>
      <c r="H175" s="51" t="s">
        <v>84</v>
      </c>
      <c r="I175" s="51" t="s">
        <v>84</v>
      </c>
      <c r="J175" s="51" t="s">
        <v>84</v>
      </c>
      <c r="K175" s="81" t="s">
        <v>301</v>
      </c>
      <c r="L175" s="52"/>
      <c r="M175" s="78" t="s">
        <v>261</v>
      </c>
      <c r="N175" s="78">
        <v>2008</v>
      </c>
      <c r="O175" s="51" t="s">
        <v>84</v>
      </c>
      <c r="P175" s="52" t="s">
        <v>84</v>
      </c>
      <c r="Q175" s="52" t="s">
        <v>84</v>
      </c>
      <c r="R175" s="51" t="s">
        <v>84</v>
      </c>
      <c r="S175" s="51" t="s">
        <v>84</v>
      </c>
      <c r="T175" s="51" t="s">
        <v>84</v>
      </c>
      <c r="U175" s="51" t="s">
        <v>84</v>
      </c>
      <c r="V175" s="51" t="s">
        <v>84</v>
      </c>
      <c r="W175" s="51" t="s">
        <v>84</v>
      </c>
      <c r="X175" s="51" t="s">
        <v>84</v>
      </c>
      <c r="Y175" s="51" t="s">
        <v>84</v>
      </c>
      <c r="Z175" s="51" t="s">
        <v>84</v>
      </c>
      <c r="AA175" s="51" t="s">
        <v>84</v>
      </c>
      <c r="AB175" s="51" t="s">
        <v>84</v>
      </c>
      <c r="AC175" s="51" t="s">
        <v>84</v>
      </c>
      <c r="AD175" s="51" t="s">
        <v>84</v>
      </c>
      <c r="AE175" s="51" t="s">
        <v>84</v>
      </c>
      <c r="AF175" s="51" t="s">
        <v>84</v>
      </c>
      <c r="AG175" s="51" t="s">
        <v>84</v>
      </c>
      <c r="AH175" s="51" t="s">
        <v>84</v>
      </c>
      <c r="AI175" s="51" t="s">
        <v>84</v>
      </c>
      <c r="AJ175" s="51" t="s">
        <v>84</v>
      </c>
      <c r="AK175" s="51" t="s">
        <v>84</v>
      </c>
      <c r="AL175" s="78">
        <v>2008</v>
      </c>
      <c r="AM175" s="51"/>
      <c r="AN175" s="51"/>
      <c r="AO175" s="51"/>
      <c r="AP175" s="79">
        <v>1499714.2857142857</v>
      </c>
      <c r="AQ175" s="133" t="s">
        <v>63</v>
      </c>
      <c r="AR175" s="133"/>
      <c r="AS175" s="133" t="s">
        <v>112</v>
      </c>
      <c r="AT175" s="133"/>
      <c r="AU175" s="133" t="s">
        <v>63</v>
      </c>
      <c r="AV175" s="20"/>
      <c r="AW175" s="20"/>
      <c r="AX175" s="20"/>
      <c r="AZ175" s="137" t="str">
        <f t="shared" si="2"/>
        <v>0</v>
      </c>
    </row>
    <row r="176" spans="1:52" hidden="1" x14ac:dyDescent="0.2">
      <c r="A176" s="103">
        <v>153</v>
      </c>
      <c r="B176" s="55"/>
      <c r="C176" s="101" t="s">
        <v>290</v>
      </c>
      <c r="D176" s="76" t="s">
        <v>289</v>
      </c>
      <c r="E176" s="101" t="s">
        <v>290</v>
      </c>
      <c r="F176" s="51" t="s">
        <v>84</v>
      </c>
      <c r="G176" s="51" t="s">
        <v>84</v>
      </c>
      <c r="H176" s="51" t="s">
        <v>84</v>
      </c>
      <c r="I176" s="51" t="s">
        <v>84</v>
      </c>
      <c r="J176" s="51" t="s">
        <v>84</v>
      </c>
      <c r="K176" s="102" t="s">
        <v>183</v>
      </c>
      <c r="L176" s="52"/>
      <c r="M176" s="103" t="s">
        <v>272</v>
      </c>
      <c r="N176" s="103">
        <v>2008</v>
      </c>
      <c r="O176" s="51" t="s">
        <v>84</v>
      </c>
      <c r="P176" s="52" t="s">
        <v>84</v>
      </c>
      <c r="Q176" s="52" t="s">
        <v>84</v>
      </c>
      <c r="R176" s="51" t="s">
        <v>84</v>
      </c>
      <c r="S176" s="51" t="s">
        <v>84</v>
      </c>
      <c r="T176" s="51" t="s">
        <v>84</v>
      </c>
      <c r="U176" s="51" t="s">
        <v>84</v>
      </c>
      <c r="V176" s="51" t="s">
        <v>84</v>
      </c>
      <c r="W176" s="51" t="s">
        <v>84</v>
      </c>
      <c r="X176" s="51" t="s">
        <v>84</v>
      </c>
      <c r="Y176" s="51" t="s">
        <v>84</v>
      </c>
      <c r="Z176" s="51" t="s">
        <v>84</v>
      </c>
      <c r="AA176" s="51" t="s">
        <v>84</v>
      </c>
      <c r="AB176" s="51" t="s">
        <v>84</v>
      </c>
      <c r="AC176" s="51" t="s">
        <v>84</v>
      </c>
      <c r="AD176" s="51" t="s">
        <v>84</v>
      </c>
      <c r="AE176" s="51" t="s">
        <v>84</v>
      </c>
      <c r="AF176" s="51" t="s">
        <v>84</v>
      </c>
      <c r="AG176" s="51" t="s">
        <v>84</v>
      </c>
      <c r="AH176" s="51" t="s">
        <v>84</v>
      </c>
      <c r="AI176" s="51" t="s">
        <v>84</v>
      </c>
      <c r="AJ176" s="51" t="s">
        <v>84</v>
      </c>
      <c r="AK176" s="51" t="s">
        <v>84</v>
      </c>
      <c r="AL176" s="103">
        <v>2008</v>
      </c>
      <c r="AM176" s="51"/>
      <c r="AN176" s="51"/>
      <c r="AO176" s="51"/>
      <c r="AP176" s="79">
        <v>19203150.99918434</v>
      </c>
      <c r="AQ176" s="133" t="s">
        <v>63</v>
      </c>
      <c r="AR176" s="133"/>
      <c r="AS176" s="133" t="s">
        <v>283</v>
      </c>
      <c r="AT176" s="133"/>
      <c r="AU176" s="133" t="s">
        <v>63</v>
      </c>
      <c r="AV176" s="20"/>
      <c r="AW176" s="20"/>
      <c r="AX176" s="20"/>
      <c r="AZ176" s="137" t="str">
        <f t="shared" si="2"/>
        <v>0</v>
      </c>
    </row>
    <row r="177" spans="1:52" ht="32.25" hidden="1" customHeight="1" x14ac:dyDescent="0.2">
      <c r="A177" s="103">
        <v>154</v>
      </c>
      <c r="B177" s="55"/>
      <c r="C177" s="75" t="s">
        <v>303</v>
      </c>
      <c r="D177" s="80" t="s">
        <v>302</v>
      </c>
      <c r="E177" s="75" t="s">
        <v>303</v>
      </c>
      <c r="F177" s="51" t="s">
        <v>84</v>
      </c>
      <c r="G177" s="51" t="s">
        <v>84</v>
      </c>
      <c r="H177" s="51" t="s">
        <v>84</v>
      </c>
      <c r="I177" s="51" t="s">
        <v>84</v>
      </c>
      <c r="J177" s="51" t="s">
        <v>84</v>
      </c>
      <c r="K177" s="81" t="s">
        <v>304</v>
      </c>
      <c r="L177" s="52"/>
      <c r="M177" s="78" t="s">
        <v>272</v>
      </c>
      <c r="N177" s="78">
        <v>2008</v>
      </c>
      <c r="O177" s="51" t="s">
        <v>84</v>
      </c>
      <c r="P177" s="52" t="s">
        <v>84</v>
      </c>
      <c r="Q177" s="52" t="s">
        <v>84</v>
      </c>
      <c r="R177" s="51" t="s">
        <v>84</v>
      </c>
      <c r="S177" s="51" t="s">
        <v>84</v>
      </c>
      <c r="T177" s="51" t="s">
        <v>84</v>
      </c>
      <c r="U177" s="51" t="s">
        <v>84</v>
      </c>
      <c r="V177" s="51" t="s">
        <v>84</v>
      </c>
      <c r="W177" s="51" t="s">
        <v>84</v>
      </c>
      <c r="X177" s="51" t="s">
        <v>84</v>
      </c>
      <c r="Y177" s="51" t="s">
        <v>84</v>
      </c>
      <c r="Z177" s="51" t="s">
        <v>84</v>
      </c>
      <c r="AA177" s="51" t="s">
        <v>84</v>
      </c>
      <c r="AB177" s="51" t="s">
        <v>84</v>
      </c>
      <c r="AC177" s="51" t="s">
        <v>84</v>
      </c>
      <c r="AD177" s="51" t="s">
        <v>84</v>
      </c>
      <c r="AE177" s="51" t="s">
        <v>84</v>
      </c>
      <c r="AF177" s="51" t="s">
        <v>84</v>
      </c>
      <c r="AG177" s="51" t="s">
        <v>84</v>
      </c>
      <c r="AH177" s="51" t="s">
        <v>84</v>
      </c>
      <c r="AI177" s="51" t="s">
        <v>84</v>
      </c>
      <c r="AJ177" s="51" t="s">
        <v>84</v>
      </c>
      <c r="AK177" s="51" t="s">
        <v>84</v>
      </c>
      <c r="AL177" s="78">
        <v>2008</v>
      </c>
      <c r="AM177" s="51"/>
      <c r="AN177" s="51"/>
      <c r="AO177" s="51"/>
      <c r="AP177" s="98">
        <v>861365.72</v>
      </c>
      <c r="AQ177" s="133" t="s">
        <v>142</v>
      </c>
      <c r="AR177" s="133"/>
      <c r="AS177" s="133" t="s">
        <v>112</v>
      </c>
      <c r="AT177" s="133"/>
      <c r="AU177" s="133" t="s">
        <v>142</v>
      </c>
      <c r="AV177" s="20"/>
      <c r="AW177" s="20"/>
      <c r="AX177" s="20"/>
      <c r="AZ177" s="137" t="str">
        <f t="shared" si="2"/>
        <v>0</v>
      </c>
    </row>
    <row r="178" spans="1:52" ht="33.75" hidden="1" customHeight="1" x14ac:dyDescent="0.2">
      <c r="A178" s="103">
        <v>155</v>
      </c>
      <c r="B178" s="55"/>
      <c r="C178" s="75" t="s">
        <v>303</v>
      </c>
      <c r="D178" s="80" t="s">
        <v>302</v>
      </c>
      <c r="E178" s="75" t="s">
        <v>303</v>
      </c>
      <c r="F178" s="51" t="s">
        <v>84</v>
      </c>
      <c r="G178" s="51" t="s">
        <v>84</v>
      </c>
      <c r="H178" s="51" t="s">
        <v>84</v>
      </c>
      <c r="I178" s="51" t="s">
        <v>84</v>
      </c>
      <c r="J178" s="51" t="s">
        <v>84</v>
      </c>
      <c r="K178" s="81" t="s">
        <v>304</v>
      </c>
      <c r="L178" s="52"/>
      <c r="M178" s="78" t="s">
        <v>272</v>
      </c>
      <c r="N178" s="78">
        <v>2008</v>
      </c>
      <c r="O178" s="51" t="s">
        <v>84</v>
      </c>
      <c r="P178" s="52" t="s">
        <v>84</v>
      </c>
      <c r="Q178" s="52" t="s">
        <v>84</v>
      </c>
      <c r="R178" s="51" t="s">
        <v>84</v>
      </c>
      <c r="S178" s="51" t="s">
        <v>84</v>
      </c>
      <c r="T178" s="51" t="s">
        <v>84</v>
      </c>
      <c r="U178" s="51" t="s">
        <v>84</v>
      </c>
      <c r="V178" s="51" t="s">
        <v>84</v>
      </c>
      <c r="W178" s="51" t="s">
        <v>84</v>
      </c>
      <c r="X178" s="51" t="s">
        <v>84</v>
      </c>
      <c r="Y178" s="51" t="s">
        <v>84</v>
      </c>
      <c r="Z178" s="51" t="s">
        <v>84</v>
      </c>
      <c r="AA178" s="51" t="s">
        <v>84</v>
      </c>
      <c r="AB178" s="51" t="s">
        <v>84</v>
      </c>
      <c r="AC178" s="51" t="s">
        <v>84</v>
      </c>
      <c r="AD178" s="51" t="s">
        <v>84</v>
      </c>
      <c r="AE178" s="51" t="s">
        <v>84</v>
      </c>
      <c r="AF178" s="51" t="s">
        <v>84</v>
      </c>
      <c r="AG178" s="51" t="s">
        <v>84</v>
      </c>
      <c r="AH178" s="51" t="s">
        <v>84</v>
      </c>
      <c r="AI178" s="51" t="s">
        <v>84</v>
      </c>
      <c r="AJ178" s="51" t="s">
        <v>84</v>
      </c>
      <c r="AK178" s="51" t="s">
        <v>84</v>
      </c>
      <c r="AL178" s="78">
        <v>2008</v>
      </c>
      <c r="AM178" s="51"/>
      <c r="AN178" s="51"/>
      <c r="AO178" s="51"/>
      <c r="AP178" s="98">
        <v>861365.72</v>
      </c>
      <c r="AQ178" s="133" t="s">
        <v>63</v>
      </c>
      <c r="AR178" s="133"/>
      <c r="AS178" s="133" t="s">
        <v>112</v>
      </c>
      <c r="AT178" s="133"/>
      <c r="AU178" s="133" t="s">
        <v>63</v>
      </c>
      <c r="AV178" s="20"/>
      <c r="AW178" s="20"/>
      <c r="AX178" s="20"/>
      <c r="AZ178" s="137" t="str">
        <f t="shared" si="2"/>
        <v>0</v>
      </c>
    </row>
    <row r="179" spans="1:52" hidden="1" x14ac:dyDescent="0.2">
      <c r="A179" s="103">
        <v>156</v>
      </c>
      <c r="B179" s="55"/>
      <c r="C179" s="75" t="s">
        <v>306</v>
      </c>
      <c r="D179" s="83" t="s">
        <v>305</v>
      </c>
      <c r="E179" s="75" t="s">
        <v>306</v>
      </c>
      <c r="F179" s="51" t="s">
        <v>84</v>
      </c>
      <c r="G179" s="51" t="s">
        <v>84</v>
      </c>
      <c r="H179" s="51" t="s">
        <v>84</v>
      </c>
      <c r="I179" s="51" t="s">
        <v>84</v>
      </c>
      <c r="J179" s="51" t="s">
        <v>84</v>
      </c>
      <c r="K179" s="104" t="s">
        <v>84</v>
      </c>
      <c r="L179" s="52"/>
      <c r="M179" s="78" t="s">
        <v>261</v>
      </c>
      <c r="N179" s="104">
        <v>2009</v>
      </c>
      <c r="O179" s="51" t="s">
        <v>84</v>
      </c>
      <c r="P179" s="52" t="s">
        <v>84</v>
      </c>
      <c r="Q179" s="52" t="s">
        <v>84</v>
      </c>
      <c r="R179" s="51" t="s">
        <v>84</v>
      </c>
      <c r="S179" s="51" t="s">
        <v>84</v>
      </c>
      <c r="T179" s="51" t="s">
        <v>84</v>
      </c>
      <c r="U179" s="51" t="s">
        <v>84</v>
      </c>
      <c r="V179" s="51" t="s">
        <v>84</v>
      </c>
      <c r="W179" s="51" t="s">
        <v>84</v>
      </c>
      <c r="X179" s="51" t="s">
        <v>84</v>
      </c>
      <c r="Y179" s="51" t="s">
        <v>84</v>
      </c>
      <c r="Z179" s="51" t="s">
        <v>84</v>
      </c>
      <c r="AA179" s="51" t="s">
        <v>84</v>
      </c>
      <c r="AB179" s="51" t="s">
        <v>84</v>
      </c>
      <c r="AC179" s="51" t="s">
        <v>84</v>
      </c>
      <c r="AD179" s="51" t="s">
        <v>84</v>
      </c>
      <c r="AE179" s="51" t="s">
        <v>84</v>
      </c>
      <c r="AF179" s="51" t="s">
        <v>84</v>
      </c>
      <c r="AG179" s="51" t="s">
        <v>84</v>
      </c>
      <c r="AH179" s="51" t="s">
        <v>84</v>
      </c>
      <c r="AI179" s="51" t="s">
        <v>84</v>
      </c>
      <c r="AJ179" s="51" t="s">
        <v>84</v>
      </c>
      <c r="AK179" s="51" t="s">
        <v>84</v>
      </c>
      <c r="AL179" s="104">
        <v>2009</v>
      </c>
      <c r="AM179" s="51"/>
      <c r="AN179" s="51"/>
      <c r="AO179" s="51"/>
      <c r="AP179" s="99">
        <v>2000000</v>
      </c>
      <c r="AQ179" s="133" t="s">
        <v>63</v>
      </c>
      <c r="AR179" s="133"/>
      <c r="AS179" s="133" t="s">
        <v>112</v>
      </c>
      <c r="AT179" s="133"/>
      <c r="AU179" s="133" t="s">
        <v>63</v>
      </c>
      <c r="AV179" s="20"/>
      <c r="AW179" s="20"/>
      <c r="AX179" s="20"/>
      <c r="AZ179" s="137" t="str">
        <f t="shared" si="2"/>
        <v>0</v>
      </c>
    </row>
    <row r="180" spans="1:52" hidden="1" x14ac:dyDescent="0.2">
      <c r="A180" s="103">
        <v>157</v>
      </c>
      <c r="B180" s="55"/>
      <c r="C180" s="75" t="s">
        <v>308</v>
      </c>
      <c r="D180" s="80" t="s">
        <v>307</v>
      </c>
      <c r="E180" s="75" t="s">
        <v>308</v>
      </c>
      <c r="F180" s="51" t="s">
        <v>84</v>
      </c>
      <c r="G180" s="51" t="s">
        <v>84</v>
      </c>
      <c r="H180" s="51" t="s">
        <v>84</v>
      </c>
      <c r="I180" s="51" t="s">
        <v>84</v>
      </c>
      <c r="J180" s="51" t="s">
        <v>84</v>
      </c>
      <c r="K180" s="78" t="s">
        <v>309</v>
      </c>
      <c r="L180" s="52"/>
      <c r="M180" s="78" t="s">
        <v>261</v>
      </c>
      <c r="N180" s="104">
        <v>2009</v>
      </c>
      <c r="O180" s="51" t="s">
        <v>84</v>
      </c>
      <c r="P180" s="52" t="s">
        <v>84</v>
      </c>
      <c r="Q180" s="52" t="s">
        <v>84</v>
      </c>
      <c r="R180" s="51" t="s">
        <v>84</v>
      </c>
      <c r="S180" s="51" t="s">
        <v>84</v>
      </c>
      <c r="T180" s="51" t="s">
        <v>84</v>
      </c>
      <c r="U180" s="51" t="s">
        <v>84</v>
      </c>
      <c r="V180" s="51" t="s">
        <v>84</v>
      </c>
      <c r="W180" s="51" t="s">
        <v>84</v>
      </c>
      <c r="X180" s="51" t="s">
        <v>84</v>
      </c>
      <c r="Y180" s="51" t="s">
        <v>84</v>
      </c>
      <c r="Z180" s="51" t="s">
        <v>84</v>
      </c>
      <c r="AA180" s="51" t="s">
        <v>84</v>
      </c>
      <c r="AB180" s="51" t="s">
        <v>84</v>
      </c>
      <c r="AC180" s="51" t="s">
        <v>84</v>
      </c>
      <c r="AD180" s="51" t="s">
        <v>84</v>
      </c>
      <c r="AE180" s="51" t="s">
        <v>84</v>
      </c>
      <c r="AF180" s="51" t="s">
        <v>84</v>
      </c>
      <c r="AG180" s="51" t="s">
        <v>84</v>
      </c>
      <c r="AH180" s="51" t="s">
        <v>84</v>
      </c>
      <c r="AI180" s="51" t="s">
        <v>84</v>
      </c>
      <c r="AJ180" s="51" t="s">
        <v>84</v>
      </c>
      <c r="AK180" s="51" t="s">
        <v>84</v>
      </c>
      <c r="AL180" s="104">
        <v>2009</v>
      </c>
      <c r="AM180" s="51"/>
      <c r="AN180" s="51"/>
      <c r="AO180" s="51"/>
      <c r="AP180" s="100">
        <v>9800000</v>
      </c>
      <c r="AQ180" s="133" t="s">
        <v>63</v>
      </c>
      <c r="AR180" s="133"/>
      <c r="AS180" s="133" t="s">
        <v>112</v>
      </c>
      <c r="AT180" s="133"/>
      <c r="AU180" s="133" t="s">
        <v>63</v>
      </c>
      <c r="AV180" s="20"/>
      <c r="AW180" s="20"/>
      <c r="AX180" s="20"/>
      <c r="AZ180" s="137" t="str">
        <f t="shared" si="2"/>
        <v>0</v>
      </c>
    </row>
    <row r="181" spans="1:52" hidden="1" x14ac:dyDescent="0.2">
      <c r="A181" s="103">
        <v>158</v>
      </c>
      <c r="B181" s="55"/>
      <c r="C181" s="75" t="s">
        <v>311</v>
      </c>
      <c r="D181" s="105" t="s">
        <v>310</v>
      </c>
      <c r="E181" s="75" t="s">
        <v>311</v>
      </c>
      <c r="F181" s="51" t="s">
        <v>84</v>
      </c>
      <c r="G181" s="51" t="s">
        <v>84</v>
      </c>
      <c r="H181" s="51" t="s">
        <v>84</v>
      </c>
      <c r="I181" s="51" t="s">
        <v>84</v>
      </c>
      <c r="J181" s="51" t="s">
        <v>84</v>
      </c>
      <c r="K181" s="81" t="s">
        <v>312</v>
      </c>
      <c r="L181" s="52"/>
      <c r="M181" s="78" t="s">
        <v>261</v>
      </c>
      <c r="N181" s="104">
        <v>2009</v>
      </c>
      <c r="O181" s="51" t="s">
        <v>84</v>
      </c>
      <c r="P181" s="52" t="s">
        <v>84</v>
      </c>
      <c r="Q181" s="52" t="s">
        <v>84</v>
      </c>
      <c r="R181" s="51" t="s">
        <v>84</v>
      </c>
      <c r="S181" s="51" t="s">
        <v>84</v>
      </c>
      <c r="T181" s="51" t="s">
        <v>84</v>
      </c>
      <c r="U181" s="51" t="s">
        <v>84</v>
      </c>
      <c r="V181" s="51" t="s">
        <v>84</v>
      </c>
      <c r="W181" s="51" t="s">
        <v>84</v>
      </c>
      <c r="X181" s="51" t="s">
        <v>84</v>
      </c>
      <c r="Y181" s="51" t="s">
        <v>84</v>
      </c>
      <c r="Z181" s="51" t="s">
        <v>84</v>
      </c>
      <c r="AA181" s="51" t="s">
        <v>84</v>
      </c>
      <c r="AB181" s="51" t="s">
        <v>84</v>
      </c>
      <c r="AC181" s="51" t="s">
        <v>84</v>
      </c>
      <c r="AD181" s="51" t="s">
        <v>84</v>
      </c>
      <c r="AE181" s="51" t="s">
        <v>84</v>
      </c>
      <c r="AF181" s="51" t="s">
        <v>84</v>
      </c>
      <c r="AG181" s="51" t="s">
        <v>84</v>
      </c>
      <c r="AH181" s="51" t="s">
        <v>84</v>
      </c>
      <c r="AI181" s="51" t="s">
        <v>84</v>
      </c>
      <c r="AJ181" s="51" t="s">
        <v>84</v>
      </c>
      <c r="AK181" s="51" t="s">
        <v>84</v>
      </c>
      <c r="AL181" s="104">
        <v>2009</v>
      </c>
      <c r="AM181" s="51"/>
      <c r="AN181" s="51"/>
      <c r="AO181" s="51"/>
      <c r="AP181" s="100">
        <v>2500000</v>
      </c>
      <c r="AQ181" s="133" t="s">
        <v>313</v>
      </c>
      <c r="AR181" s="133"/>
      <c r="AS181" s="133" t="s">
        <v>314</v>
      </c>
      <c r="AT181" s="133"/>
      <c r="AU181" s="133" t="s">
        <v>313</v>
      </c>
      <c r="AV181" s="20"/>
      <c r="AW181" s="20"/>
      <c r="AX181" s="20"/>
      <c r="AZ181" s="137" t="str">
        <f t="shared" si="2"/>
        <v>0</v>
      </c>
    </row>
    <row r="182" spans="1:52" hidden="1" x14ac:dyDescent="0.2">
      <c r="A182" s="103">
        <v>159</v>
      </c>
      <c r="B182" s="55"/>
      <c r="C182" s="75" t="s">
        <v>316</v>
      </c>
      <c r="D182" s="80" t="s">
        <v>315</v>
      </c>
      <c r="E182" s="75" t="s">
        <v>316</v>
      </c>
      <c r="F182" s="51" t="s">
        <v>84</v>
      </c>
      <c r="G182" s="51" t="s">
        <v>84</v>
      </c>
      <c r="H182" s="51" t="s">
        <v>84</v>
      </c>
      <c r="I182" s="51" t="s">
        <v>84</v>
      </c>
      <c r="J182" s="51" t="s">
        <v>84</v>
      </c>
      <c r="K182" s="81" t="s">
        <v>317</v>
      </c>
      <c r="L182" s="52"/>
      <c r="M182" s="78" t="s">
        <v>261</v>
      </c>
      <c r="N182" s="104">
        <v>2009</v>
      </c>
      <c r="O182" s="51" t="s">
        <v>84</v>
      </c>
      <c r="P182" s="52" t="s">
        <v>84</v>
      </c>
      <c r="Q182" s="52" t="s">
        <v>84</v>
      </c>
      <c r="R182" s="51" t="s">
        <v>84</v>
      </c>
      <c r="S182" s="51" t="s">
        <v>84</v>
      </c>
      <c r="T182" s="51" t="s">
        <v>84</v>
      </c>
      <c r="U182" s="51" t="s">
        <v>84</v>
      </c>
      <c r="V182" s="51" t="s">
        <v>84</v>
      </c>
      <c r="W182" s="51" t="s">
        <v>84</v>
      </c>
      <c r="X182" s="51" t="s">
        <v>84</v>
      </c>
      <c r="Y182" s="51" t="s">
        <v>84</v>
      </c>
      <c r="Z182" s="51" t="s">
        <v>84</v>
      </c>
      <c r="AA182" s="51" t="s">
        <v>84</v>
      </c>
      <c r="AB182" s="51" t="s">
        <v>84</v>
      </c>
      <c r="AC182" s="51" t="s">
        <v>84</v>
      </c>
      <c r="AD182" s="51" t="s">
        <v>84</v>
      </c>
      <c r="AE182" s="51" t="s">
        <v>84</v>
      </c>
      <c r="AF182" s="51" t="s">
        <v>84</v>
      </c>
      <c r="AG182" s="51" t="s">
        <v>84</v>
      </c>
      <c r="AH182" s="51" t="s">
        <v>84</v>
      </c>
      <c r="AI182" s="51" t="s">
        <v>84</v>
      </c>
      <c r="AJ182" s="51" t="s">
        <v>84</v>
      </c>
      <c r="AK182" s="51" t="s">
        <v>84</v>
      </c>
      <c r="AL182" s="104">
        <v>2009</v>
      </c>
      <c r="AM182" s="51"/>
      <c r="AN182" s="51"/>
      <c r="AO182" s="51"/>
      <c r="AP182" s="100">
        <v>5900000</v>
      </c>
      <c r="AQ182" s="133" t="s">
        <v>142</v>
      </c>
      <c r="AR182" s="133"/>
      <c r="AS182" s="133" t="s">
        <v>143</v>
      </c>
      <c r="AT182" s="133"/>
      <c r="AU182" s="133" t="s">
        <v>142</v>
      </c>
      <c r="AV182" s="20"/>
      <c r="AW182" s="20"/>
      <c r="AX182" s="20"/>
      <c r="AZ182" s="137" t="str">
        <f t="shared" si="2"/>
        <v>0</v>
      </c>
    </row>
    <row r="183" spans="1:52" hidden="1" x14ac:dyDescent="0.2">
      <c r="A183" s="103">
        <v>160</v>
      </c>
      <c r="B183" s="33"/>
      <c r="C183" s="89" t="s">
        <v>263</v>
      </c>
      <c r="D183" s="90" t="s">
        <v>318</v>
      </c>
      <c r="E183" s="89" t="s">
        <v>263</v>
      </c>
      <c r="F183" s="36" t="s">
        <v>84</v>
      </c>
      <c r="G183" s="36" t="s">
        <v>84</v>
      </c>
      <c r="H183" s="36" t="s">
        <v>84</v>
      </c>
      <c r="I183" s="36" t="s">
        <v>84</v>
      </c>
      <c r="J183" s="36" t="s">
        <v>84</v>
      </c>
      <c r="K183" s="91" t="s">
        <v>264</v>
      </c>
      <c r="L183" s="38"/>
      <c r="M183" s="92" t="s">
        <v>265</v>
      </c>
      <c r="N183" s="93">
        <v>2009</v>
      </c>
      <c r="O183" s="36" t="s">
        <v>84</v>
      </c>
      <c r="P183" s="38" t="s">
        <v>84</v>
      </c>
      <c r="Q183" s="38" t="s">
        <v>84</v>
      </c>
      <c r="R183" s="36" t="s">
        <v>84</v>
      </c>
      <c r="S183" s="36" t="s">
        <v>84</v>
      </c>
      <c r="T183" s="36" t="s">
        <v>84</v>
      </c>
      <c r="U183" s="36" t="s">
        <v>84</v>
      </c>
      <c r="V183" s="36" t="s">
        <v>84</v>
      </c>
      <c r="W183" s="36" t="s">
        <v>84</v>
      </c>
      <c r="X183" s="36" t="s">
        <v>84</v>
      </c>
      <c r="Y183" s="36" t="s">
        <v>84</v>
      </c>
      <c r="Z183" s="36" t="s">
        <v>84</v>
      </c>
      <c r="AA183" s="36" t="s">
        <v>84</v>
      </c>
      <c r="AB183" s="36" t="s">
        <v>84</v>
      </c>
      <c r="AC183" s="36" t="s">
        <v>84</v>
      </c>
      <c r="AD183" s="36" t="s">
        <v>84</v>
      </c>
      <c r="AE183" s="36" t="s">
        <v>84</v>
      </c>
      <c r="AF183" s="36" t="s">
        <v>84</v>
      </c>
      <c r="AG183" s="36" t="s">
        <v>84</v>
      </c>
      <c r="AH183" s="36" t="s">
        <v>84</v>
      </c>
      <c r="AI183" s="36" t="s">
        <v>84</v>
      </c>
      <c r="AJ183" s="36" t="s">
        <v>84</v>
      </c>
      <c r="AK183" s="36" t="s">
        <v>84</v>
      </c>
      <c r="AL183" s="93">
        <v>2009</v>
      </c>
      <c r="AM183" s="36"/>
      <c r="AN183" s="36"/>
      <c r="AO183" s="36"/>
      <c r="AP183" s="94">
        <v>4895000</v>
      </c>
      <c r="AQ183" s="40" t="s">
        <v>63</v>
      </c>
      <c r="AR183" s="40"/>
      <c r="AS183" s="40" t="s">
        <v>112</v>
      </c>
      <c r="AT183" s="40"/>
      <c r="AU183" s="40" t="s">
        <v>63</v>
      </c>
      <c r="AV183" s="20"/>
      <c r="AW183" s="20"/>
      <c r="AX183" s="20"/>
      <c r="AZ183" s="137" t="str">
        <f t="shared" si="2"/>
        <v>0</v>
      </c>
    </row>
    <row r="184" spans="1:52" hidden="1" x14ac:dyDescent="0.2">
      <c r="A184" s="103">
        <v>161</v>
      </c>
      <c r="B184" s="30"/>
      <c r="C184" s="106" t="s">
        <v>320</v>
      </c>
      <c r="D184" s="107" t="s">
        <v>319</v>
      </c>
      <c r="E184" s="106" t="s">
        <v>320</v>
      </c>
      <c r="F184" s="31" t="s">
        <v>84</v>
      </c>
      <c r="G184" s="31" t="s">
        <v>84</v>
      </c>
      <c r="H184" s="31" t="s">
        <v>84</v>
      </c>
      <c r="I184" s="31" t="s">
        <v>84</v>
      </c>
      <c r="J184" s="31" t="s">
        <v>84</v>
      </c>
      <c r="K184" s="108" t="s">
        <v>321</v>
      </c>
      <c r="L184" s="32"/>
      <c r="M184" s="109" t="s">
        <v>265</v>
      </c>
      <c r="N184" s="110">
        <v>2009</v>
      </c>
      <c r="O184" s="31" t="s">
        <v>84</v>
      </c>
      <c r="P184" s="32" t="s">
        <v>84</v>
      </c>
      <c r="Q184" s="32" t="s">
        <v>84</v>
      </c>
      <c r="R184" s="31" t="s">
        <v>84</v>
      </c>
      <c r="S184" s="31" t="s">
        <v>84</v>
      </c>
      <c r="T184" s="31" t="s">
        <v>84</v>
      </c>
      <c r="U184" s="31" t="s">
        <v>84</v>
      </c>
      <c r="V184" s="31" t="s">
        <v>84</v>
      </c>
      <c r="W184" s="31" t="s">
        <v>84</v>
      </c>
      <c r="X184" s="31" t="s">
        <v>84</v>
      </c>
      <c r="Y184" s="31" t="s">
        <v>84</v>
      </c>
      <c r="Z184" s="31" t="s">
        <v>84</v>
      </c>
      <c r="AA184" s="31" t="s">
        <v>84</v>
      </c>
      <c r="AB184" s="31" t="s">
        <v>84</v>
      </c>
      <c r="AC184" s="31" t="s">
        <v>84</v>
      </c>
      <c r="AD184" s="31" t="s">
        <v>84</v>
      </c>
      <c r="AE184" s="31" t="s">
        <v>84</v>
      </c>
      <c r="AF184" s="31" t="s">
        <v>84</v>
      </c>
      <c r="AG184" s="31" t="s">
        <v>84</v>
      </c>
      <c r="AH184" s="31" t="s">
        <v>84</v>
      </c>
      <c r="AI184" s="31" t="s">
        <v>84</v>
      </c>
      <c r="AJ184" s="31" t="s">
        <v>84</v>
      </c>
      <c r="AK184" s="31" t="s">
        <v>84</v>
      </c>
      <c r="AL184" s="110">
        <v>2009</v>
      </c>
      <c r="AM184" s="31"/>
      <c r="AN184" s="31"/>
      <c r="AO184" s="31"/>
      <c r="AP184" s="111">
        <v>8340000</v>
      </c>
      <c r="AQ184" s="63" t="s">
        <v>63</v>
      </c>
      <c r="AR184" s="63"/>
      <c r="AS184" s="63" t="s">
        <v>322</v>
      </c>
      <c r="AT184" s="63"/>
      <c r="AU184" s="63" t="s">
        <v>63</v>
      </c>
      <c r="AV184" s="20"/>
      <c r="AW184" s="20"/>
      <c r="AX184" s="20"/>
      <c r="AZ184" s="137" t="str">
        <f t="shared" si="2"/>
        <v>0</v>
      </c>
    </row>
    <row r="185" spans="1:52" hidden="1" x14ac:dyDescent="0.2">
      <c r="A185" s="103">
        <v>162</v>
      </c>
      <c r="B185" s="55"/>
      <c r="C185" s="101" t="s">
        <v>324</v>
      </c>
      <c r="D185" s="112" t="s">
        <v>323</v>
      </c>
      <c r="E185" s="101" t="s">
        <v>324</v>
      </c>
      <c r="F185" s="51" t="s">
        <v>84</v>
      </c>
      <c r="G185" s="51" t="s">
        <v>84</v>
      </c>
      <c r="H185" s="51" t="s">
        <v>84</v>
      </c>
      <c r="I185" s="51" t="s">
        <v>84</v>
      </c>
      <c r="J185" s="51" t="s">
        <v>84</v>
      </c>
      <c r="K185" s="102" t="s">
        <v>321</v>
      </c>
      <c r="L185" s="52"/>
      <c r="M185" s="103" t="s">
        <v>265</v>
      </c>
      <c r="N185" s="104">
        <v>2009</v>
      </c>
      <c r="O185" s="51" t="s">
        <v>84</v>
      </c>
      <c r="P185" s="52" t="s">
        <v>84</v>
      </c>
      <c r="Q185" s="52" t="s">
        <v>84</v>
      </c>
      <c r="R185" s="51" t="s">
        <v>84</v>
      </c>
      <c r="S185" s="51" t="s">
        <v>84</v>
      </c>
      <c r="T185" s="51" t="s">
        <v>84</v>
      </c>
      <c r="U185" s="51" t="s">
        <v>84</v>
      </c>
      <c r="V185" s="51" t="s">
        <v>84</v>
      </c>
      <c r="W185" s="51" t="s">
        <v>84</v>
      </c>
      <c r="X185" s="51" t="s">
        <v>84</v>
      </c>
      <c r="Y185" s="51" t="s">
        <v>84</v>
      </c>
      <c r="Z185" s="51" t="s">
        <v>84</v>
      </c>
      <c r="AA185" s="51" t="s">
        <v>84</v>
      </c>
      <c r="AB185" s="51" t="s">
        <v>84</v>
      </c>
      <c r="AC185" s="51" t="s">
        <v>84</v>
      </c>
      <c r="AD185" s="51" t="s">
        <v>84</v>
      </c>
      <c r="AE185" s="51" t="s">
        <v>84</v>
      </c>
      <c r="AF185" s="51" t="s">
        <v>84</v>
      </c>
      <c r="AG185" s="51" t="s">
        <v>84</v>
      </c>
      <c r="AH185" s="51" t="s">
        <v>84</v>
      </c>
      <c r="AI185" s="51" t="s">
        <v>84</v>
      </c>
      <c r="AJ185" s="51" t="s">
        <v>84</v>
      </c>
      <c r="AK185" s="51" t="s">
        <v>84</v>
      </c>
      <c r="AL185" s="104">
        <v>2009</v>
      </c>
      <c r="AM185" s="51"/>
      <c r="AN185" s="51"/>
      <c r="AO185" s="51"/>
      <c r="AP185" s="98">
        <v>19910000</v>
      </c>
      <c r="AQ185" s="133" t="s">
        <v>63</v>
      </c>
      <c r="AR185" s="133"/>
      <c r="AS185" s="133" t="s">
        <v>325</v>
      </c>
      <c r="AT185" s="133"/>
      <c r="AU185" s="133" t="s">
        <v>63</v>
      </c>
      <c r="AV185" s="20"/>
      <c r="AW185" s="20"/>
      <c r="AX185" s="20"/>
      <c r="AZ185" s="137" t="str">
        <f t="shared" si="2"/>
        <v>0</v>
      </c>
    </row>
    <row r="186" spans="1:52" hidden="1" x14ac:dyDescent="0.2">
      <c r="A186" s="103">
        <v>163</v>
      </c>
      <c r="B186" s="55"/>
      <c r="C186" s="101" t="s">
        <v>293</v>
      </c>
      <c r="D186" s="76" t="s">
        <v>326</v>
      </c>
      <c r="E186" s="101" t="s">
        <v>293</v>
      </c>
      <c r="F186" s="51" t="s">
        <v>84</v>
      </c>
      <c r="G186" s="51" t="s">
        <v>84</v>
      </c>
      <c r="H186" s="51" t="s">
        <v>84</v>
      </c>
      <c r="I186" s="51" t="s">
        <v>84</v>
      </c>
      <c r="J186" s="51" t="s">
        <v>84</v>
      </c>
      <c r="K186" s="102" t="s">
        <v>327</v>
      </c>
      <c r="L186" s="52"/>
      <c r="M186" s="103" t="s">
        <v>261</v>
      </c>
      <c r="N186" s="104">
        <v>2009</v>
      </c>
      <c r="O186" s="51" t="s">
        <v>84</v>
      </c>
      <c r="P186" s="52" t="s">
        <v>84</v>
      </c>
      <c r="Q186" s="52" t="s">
        <v>84</v>
      </c>
      <c r="R186" s="51" t="s">
        <v>84</v>
      </c>
      <c r="S186" s="51" t="s">
        <v>84</v>
      </c>
      <c r="T186" s="51" t="s">
        <v>84</v>
      </c>
      <c r="U186" s="51" t="s">
        <v>84</v>
      </c>
      <c r="V186" s="51" t="s">
        <v>84</v>
      </c>
      <c r="W186" s="51" t="s">
        <v>84</v>
      </c>
      <c r="X186" s="51" t="s">
        <v>84</v>
      </c>
      <c r="Y186" s="51" t="s">
        <v>84</v>
      </c>
      <c r="Z186" s="51" t="s">
        <v>84</v>
      </c>
      <c r="AA186" s="51" t="s">
        <v>84</v>
      </c>
      <c r="AB186" s="51" t="s">
        <v>84</v>
      </c>
      <c r="AC186" s="51" t="s">
        <v>84</v>
      </c>
      <c r="AD186" s="51" t="s">
        <v>84</v>
      </c>
      <c r="AE186" s="51" t="s">
        <v>84</v>
      </c>
      <c r="AF186" s="51" t="s">
        <v>84</v>
      </c>
      <c r="AG186" s="51" t="s">
        <v>84</v>
      </c>
      <c r="AH186" s="51" t="s">
        <v>84</v>
      </c>
      <c r="AI186" s="51" t="s">
        <v>84</v>
      </c>
      <c r="AJ186" s="51" t="s">
        <v>84</v>
      </c>
      <c r="AK186" s="51" t="s">
        <v>84</v>
      </c>
      <c r="AL186" s="104">
        <v>2009</v>
      </c>
      <c r="AM186" s="51"/>
      <c r="AN186" s="51"/>
      <c r="AO186" s="51"/>
      <c r="AP186" s="98">
        <v>19525000</v>
      </c>
      <c r="AQ186" s="133" t="s">
        <v>63</v>
      </c>
      <c r="AR186" s="133"/>
      <c r="AS186" s="133" t="s">
        <v>112</v>
      </c>
      <c r="AT186" s="133"/>
      <c r="AU186" s="133" t="s">
        <v>63</v>
      </c>
      <c r="AV186" s="20"/>
      <c r="AW186" s="20"/>
      <c r="AX186" s="20"/>
      <c r="AZ186" s="137" t="str">
        <f t="shared" si="2"/>
        <v>0</v>
      </c>
    </row>
    <row r="187" spans="1:52" hidden="1" x14ac:dyDescent="0.2">
      <c r="A187" s="103">
        <v>164</v>
      </c>
      <c r="B187" s="55"/>
      <c r="C187" s="101" t="s">
        <v>295</v>
      </c>
      <c r="D187" s="76" t="s">
        <v>328</v>
      </c>
      <c r="E187" s="101" t="s">
        <v>295</v>
      </c>
      <c r="F187" s="51" t="s">
        <v>84</v>
      </c>
      <c r="G187" s="51" t="s">
        <v>84</v>
      </c>
      <c r="H187" s="51" t="s">
        <v>84</v>
      </c>
      <c r="I187" s="51" t="s">
        <v>84</v>
      </c>
      <c r="J187" s="51" t="s">
        <v>84</v>
      </c>
      <c r="K187" s="102" t="s">
        <v>329</v>
      </c>
      <c r="L187" s="52"/>
      <c r="M187" s="103" t="s">
        <v>261</v>
      </c>
      <c r="N187" s="104">
        <v>2009</v>
      </c>
      <c r="O187" s="51" t="s">
        <v>84</v>
      </c>
      <c r="P187" s="52" t="s">
        <v>84</v>
      </c>
      <c r="Q187" s="52" t="s">
        <v>84</v>
      </c>
      <c r="R187" s="51" t="s">
        <v>84</v>
      </c>
      <c r="S187" s="51" t="s">
        <v>84</v>
      </c>
      <c r="T187" s="51" t="s">
        <v>84</v>
      </c>
      <c r="U187" s="51" t="s">
        <v>84</v>
      </c>
      <c r="V187" s="51" t="s">
        <v>84</v>
      </c>
      <c r="W187" s="51" t="s">
        <v>84</v>
      </c>
      <c r="X187" s="51" t="s">
        <v>84</v>
      </c>
      <c r="Y187" s="51" t="s">
        <v>84</v>
      </c>
      <c r="Z187" s="51" t="s">
        <v>84</v>
      </c>
      <c r="AA187" s="51" t="s">
        <v>84</v>
      </c>
      <c r="AB187" s="51" t="s">
        <v>84</v>
      </c>
      <c r="AC187" s="51" t="s">
        <v>84</v>
      </c>
      <c r="AD187" s="51" t="s">
        <v>84</v>
      </c>
      <c r="AE187" s="51" t="s">
        <v>84</v>
      </c>
      <c r="AF187" s="51" t="s">
        <v>84</v>
      </c>
      <c r="AG187" s="51" t="s">
        <v>84</v>
      </c>
      <c r="AH187" s="51" t="s">
        <v>84</v>
      </c>
      <c r="AI187" s="51" t="s">
        <v>84</v>
      </c>
      <c r="AJ187" s="51" t="s">
        <v>84</v>
      </c>
      <c r="AK187" s="51" t="s">
        <v>84</v>
      </c>
      <c r="AL187" s="104">
        <v>2009</v>
      </c>
      <c r="AM187" s="51"/>
      <c r="AN187" s="51"/>
      <c r="AO187" s="51"/>
      <c r="AP187" s="98">
        <v>19965000</v>
      </c>
      <c r="AQ187" s="133" t="s">
        <v>63</v>
      </c>
      <c r="AR187" s="133"/>
      <c r="AS187" s="133" t="s">
        <v>112</v>
      </c>
      <c r="AT187" s="133"/>
      <c r="AU187" s="133" t="s">
        <v>63</v>
      </c>
      <c r="AV187" s="20"/>
      <c r="AW187" s="20"/>
      <c r="AX187" s="20"/>
      <c r="AZ187" s="137" t="str">
        <f t="shared" si="2"/>
        <v>0</v>
      </c>
    </row>
    <row r="188" spans="1:52" hidden="1" x14ac:dyDescent="0.2">
      <c r="A188" s="103">
        <v>165</v>
      </c>
      <c r="B188" s="55"/>
      <c r="C188" s="75" t="s">
        <v>259</v>
      </c>
      <c r="D188" s="80" t="s">
        <v>298</v>
      </c>
      <c r="E188" s="75" t="s">
        <v>259</v>
      </c>
      <c r="F188" s="51" t="s">
        <v>84</v>
      </c>
      <c r="G188" s="51" t="s">
        <v>84</v>
      </c>
      <c r="H188" s="51" t="s">
        <v>84</v>
      </c>
      <c r="I188" s="51" t="s">
        <v>84</v>
      </c>
      <c r="J188" s="51" t="s">
        <v>84</v>
      </c>
      <c r="K188" s="81" t="s">
        <v>330</v>
      </c>
      <c r="L188" s="52"/>
      <c r="M188" s="78" t="s">
        <v>261</v>
      </c>
      <c r="N188" s="77">
        <v>2010</v>
      </c>
      <c r="O188" s="51" t="s">
        <v>84</v>
      </c>
      <c r="P188" s="52" t="s">
        <v>84</v>
      </c>
      <c r="Q188" s="52" t="s">
        <v>84</v>
      </c>
      <c r="R188" s="51" t="s">
        <v>84</v>
      </c>
      <c r="S188" s="51" t="s">
        <v>84</v>
      </c>
      <c r="T188" s="51" t="s">
        <v>84</v>
      </c>
      <c r="U188" s="51" t="s">
        <v>84</v>
      </c>
      <c r="V188" s="51" t="s">
        <v>84</v>
      </c>
      <c r="W188" s="51" t="s">
        <v>84</v>
      </c>
      <c r="X188" s="51" t="s">
        <v>84</v>
      </c>
      <c r="Y188" s="51" t="s">
        <v>84</v>
      </c>
      <c r="Z188" s="51" t="s">
        <v>84</v>
      </c>
      <c r="AA188" s="51" t="s">
        <v>84</v>
      </c>
      <c r="AB188" s="51" t="s">
        <v>84</v>
      </c>
      <c r="AC188" s="51" t="s">
        <v>84</v>
      </c>
      <c r="AD188" s="51" t="s">
        <v>84</v>
      </c>
      <c r="AE188" s="51" t="s">
        <v>84</v>
      </c>
      <c r="AF188" s="51" t="s">
        <v>84</v>
      </c>
      <c r="AG188" s="51" t="s">
        <v>84</v>
      </c>
      <c r="AH188" s="51" t="s">
        <v>84</v>
      </c>
      <c r="AI188" s="51" t="s">
        <v>84</v>
      </c>
      <c r="AJ188" s="51" t="s">
        <v>84</v>
      </c>
      <c r="AK188" s="51" t="s">
        <v>84</v>
      </c>
      <c r="AL188" s="77">
        <v>2010</v>
      </c>
      <c r="AM188" s="51"/>
      <c r="AN188" s="51"/>
      <c r="AO188" s="51"/>
      <c r="AP188" s="113">
        <v>3000000</v>
      </c>
      <c r="AQ188" s="133" t="s">
        <v>63</v>
      </c>
      <c r="AR188" s="133"/>
      <c r="AS188" s="133" t="s">
        <v>112</v>
      </c>
      <c r="AT188" s="133"/>
      <c r="AU188" s="133" t="s">
        <v>63</v>
      </c>
      <c r="AV188" s="20"/>
      <c r="AW188" s="20"/>
      <c r="AX188" s="20"/>
      <c r="AZ188" s="137" t="str">
        <f t="shared" si="2"/>
        <v>0</v>
      </c>
    </row>
    <row r="189" spans="1:52" hidden="1" x14ac:dyDescent="0.2">
      <c r="A189" s="103">
        <v>166</v>
      </c>
      <c r="B189" s="55"/>
      <c r="C189" s="101" t="s">
        <v>290</v>
      </c>
      <c r="D189" s="49" t="s">
        <v>331</v>
      </c>
      <c r="E189" s="101" t="s">
        <v>290</v>
      </c>
      <c r="F189" s="51" t="s">
        <v>84</v>
      </c>
      <c r="G189" s="51" t="s">
        <v>84</v>
      </c>
      <c r="H189" s="51" t="s">
        <v>84</v>
      </c>
      <c r="I189" s="51" t="s">
        <v>84</v>
      </c>
      <c r="J189" s="51" t="s">
        <v>84</v>
      </c>
      <c r="K189" s="103"/>
      <c r="L189" s="52"/>
      <c r="M189" s="78" t="s">
        <v>261</v>
      </c>
      <c r="N189" s="103">
        <v>2011</v>
      </c>
      <c r="O189" s="51" t="s">
        <v>84</v>
      </c>
      <c r="P189" s="52" t="s">
        <v>84</v>
      </c>
      <c r="Q189" s="52" t="s">
        <v>84</v>
      </c>
      <c r="R189" s="51" t="s">
        <v>84</v>
      </c>
      <c r="S189" s="51" t="s">
        <v>84</v>
      </c>
      <c r="T189" s="51" t="s">
        <v>84</v>
      </c>
      <c r="U189" s="51" t="s">
        <v>84</v>
      </c>
      <c r="V189" s="51" t="s">
        <v>84</v>
      </c>
      <c r="W189" s="51" t="s">
        <v>84</v>
      </c>
      <c r="X189" s="51" t="s">
        <v>84</v>
      </c>
      <c r="Y189" s="51" t="s">
        <v>84</v>
      </c>
      <c r="Z189" s="51" t="s">
        <v>84</v>
      </c>
      <c r="AA189" s="51" t="s">
        <v>84</v>
      </c>
      <c r="AB189" s="51" t="s">
        <v>84</v>
      </c>
      <c r="AC189" s="51" t="s">
        <v>84</v>
      </c>
      <c r="AD189" s="51" t="s">
        <v>84</v>
      </c>
      <c r="AE189" s="51" t="s">
        <v>84</v>
      </c>
      <c r="AF189" s="51" t="s">
        <v>84</v>
      </c>
      <c r="AG189" s="51" t="s">
        <v>84</v>
      </c>
      <c r="AH189" s="51" t="s">
        <v>84</v>
      </c>
      <c r="AI189" s="51" t="s">
        <v>84</v>
      </c>
      <c r="AJ189" s="51" t="s">
        <v>84</v>
      </c>
      <c r="AK189" s="51" t="s">
        <v>84</v>
      </c>
      <c r="AL189" s="103">
        <v>2011</v>
      </c>
      <c r="AM189" s="51"/>
      <c r="AN189" s="51"/>
      <c r="AO189" s="51"/>
      <c r="AP189" s="114">
        <v>10000000</v>
      </c>
      <c r="AQ189" s="133" t="s">
        <v>63</v>
      </c>
      <c r="AR189" s="133"/>
      <c r="AS189" s="133" t="s">
        <v>112</v>
      </c>
      <c r="AT189" s="133"/>
      <c r="AU189" s="133" t="s">
        <v>63</v>
      </c>
      <c r="AV189" s="20"/>
      <c r="AW189" s="20"/>
      <c r="AX189" s="20"/>
      <c r="AZ189" s="137" t="str">
        <f t="shared" si="2"/>
        <v>0</v>
      </c>
    </row>
    <row r="190" spans="1:52" ht="30" hidden="1" x14ac:dyDescent="0.2">
      <c r="A190" s="103">
        <v>167</v>
      </c>
      <c r="B190" s="55"/>
      <c r="C190" s="101" t="s">
        <v>290</v>
      </c>
      <c r="D190" s="116" t="s">
        <v>379</v>
      </c>
      <c r="E190" s="101" t="s">
        <v>290</v>
      </c>
      <c r="F190" s="51"/>
      <c r="G190" s="51"/>
      <c r="H190" s="51"/>
      <c r="I190" s="51"/>
      <c r="J190" s="51"/>
      <c r="K190" s="81" t="s">
        <v>382</v>
      </c>
      <c r="L190" s="78" t="s">
        <v>384</v>
      </c>
      <c r="M190" s="78" t="s">
        <v>261</v>
      </c>
      <c r="N190" s="103">
        <v>2012</v>
      </c>
      <c r="O190" s="77" t="s">
        <v>389</v>
      </c>
      <c r="P190" s="52"/>
      <c r="Q190" s="52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43" t="s">
        <v>101</v>
      </c>
      <c r="AL190" s="103">
        <v>2012</v>
      </c>
      <c r="AM190" s="51"/>
      <c r="AN190" s="51"/>
      <c r="AO190" s="51"/>
      <c r="AP190" s="114">
        <v>8535000</v>
      </c>
      <c r="AQ190" s="133" t="s">
        <v>63</v>
      </c>
      <c r="AR190" s="133"/>
      <c r="AS190" s="101" t="s">
        <v>390</v>
      </c>
      <c r="AT190" s="133"/>
      <c r="AU190" s="133" t="s">
        <v>63</v>
      </c>
      <c r="AV190" s="20"/>
      <c r="AW190" s="20"/>
      <c r="AX190" s="20"/>
      <c r="AZ190" s="137" t="str">
        <f t="shared" si="2"/>
        <v>0</v>
      </c>
    </row>
    <row r="191" spans="1:52" ht="30" hidden="1" x14ac:dyDescent="0.2">
      <c r="A191" s="103">
        <v>168</v>
      </c>
      <c r="B191" s="55"/>
      <c r="C191" s="101" t="s">
        <v>290</v>
      </c>
      <c r="D191" s="116" t="s">
        <v>379</v>
      </c>
      <c r="E191" s="101" t="s">
        <v>290</v>
      </c>
      <c r="F191" s="51"/>
      <c r="G191" s="51"/>
      <c r="H191" s="51"/>
      <c r="I191" s="51"/>
      <c r="J191" s="51"/>
      <c r="K191" s="81" t="s">
        <v>382</v>
      </c>
      <c r="L191" s="78" t="s">
        <v>384</v>
      </c>
      <c r="M191" s="78" t="s">
        <v>261</v>
      </c>
      <c r="N191" s="103">
        <v>2012</v>
      </c>
      <c r="O191" s="77" t="s">
        <v>389</v>
      </c>
      <c r="P191" s="52"/>
      <c r="Q191" s="52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43" t="s">
        <v>101</v>
      </c>
      <c r="AL191" s="103">
        <v>2012</v>
      </c>
      <c r="AM191" s="51"/>
      <c r="AN191" s="51"/>
      <c r="AO191" s="51"/>
      <c r="AP191" s="114">
        <v>8535000</v>
      </c>
      <c r="AQ191" s="133" t="s">
        <v>63</v>
      </c>
      <c r="AR191" s="133"/>
      <c r="AS191" s="101" t="s">
        <v>391</v>
      </c>
      <c r="AT191" s="133"/>
      <c r="AU191" s="133" t="s">
        <v>63</v>
      </c>
      <c r="AV191" s="20"/>
      <c r="AW191" s="20"/>
      <c r="AX191" s="20"/>
      <c r="AZ191" s="137" t="str">
        <f t="shared" si="2"/>
        <v>0</v>
      </c>
    </row>
    <row r="192" spans="1:52" ht="30" hidden="1" x14ac:dyDescent="0.2">
      <c r="A192" s="103">
        <v>169</v>
      </c>
      <c r="B192" s="55"/>
      <c r="C192" s="101" t="s">
        <v>290</v>
      </c>
      <c r="D192" s="116" t="s">
        <v>379</v>
      </c>
      <c r="E192" s="101" t="s">
        <v>290</v>
      </c>
      <c r="F192" s="51"/>
      <c r="G192" s="51"/>
      <c r="H192" s="51"/>
      <c r="I192" s="51"/>
      <c r="J192" s="51"/>
      <c r="K192" s="81" t="s">
        <v>382</v>
      </c>
      <c r="L192" s="78" t="s">
        <v>384</v>
      </c>
      <c r="M192" s="78" t="s">
        <v>261</v>
      </c>
      <c r="N192" s="103">
        <v>2012</v>
      </c>
      <c r="O192" s="77" t="s">
        <v>389</v>
      </c>
      <c r="P192" s="52"/>
      <c r="Q192" s="52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43" t="s">
        <v>101</v>
      </c>
      <c r="AL192" s="103">
        <v>2012</v>
      </c>
      <c r="AM192" s="51"/>
      <c r="AN192" s="51"/>
      <c r="AO192" s="51"/>
      <c r="AP192" s="114">
        <v>8535000</v>
      </c>
      <c r="AQ192" s="133" t="s">
        <v>63</v>
      </c>
      <c r="AR192" s="133"/>
      <c r="AS192" s="101" t="s">
        <v>392</v>
      </c>
      <c r="AT192" s="133"/>
      <c r="AU192" s="133" t="s">
        <v>63</v>
      </c>
      <c r="AV192" s="20"/>
      <c r="AW192" s="20"/>
      <c r="AX192" s="20"/>
      <c r="AZ192" s="137" t="str">
        <f t="shared" si="2"/>
        <v>0</v>
      </c>
    </row>
    <row r="193" spans="1:52" ht="30" hidden="1" x14ac:dyDescent="0.2">
      <c r="A193" s="103">
        <v>170</v>
      </c>
      <c r="B193" s="55"/>
      <c r="C193" s="115" t="s">
        <v>293</v>
      </c>
      <c r="D193" s="116" t="s">
        <v>379</v>
      </c>
      <c r="E193" s="115" t="s">
        <v>293</v>
      </c>
      <c r="F193" s="51"/>
      <c r="G193" s="51"/>
      <c r="H193" s="51"/>
      <c r="I193" s="51"/>
      <c r="J193" s="51"/>
      <c r="K193" s="81" t="s">
        <v>382</v>
      </c>
      <c r="L193" s="78" t="s">
        <v>384</v>
      </c>
      <c r="M193" s="78" t="s">
        <v>261</v>
      </c>
      <c r="N193" s="103">
        <v>2012</v>
      </c>
      <c r="O193" s="77" t="s">
        <v>389</v>
      </c>
      <c r="P193" s="52"/>
      <c r="Q193" s="52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43" t="s">
        <v>101</v>
      </c>
      <c r="AL193" s="103">
        <v>2012</v>
      </c>
      <c r="AM193" s="51"/>
      <c r="AN193" s="51"/>
      <c r="AO193" s="51"/>
      <c r="AP193" s="114">
        <v>8535000</v>
      </c>
      <c r="AQ193" s="133" t="s">
        <v>63</v>
      </c>
      <c r="AR193" s="133"/>
      <c r="AS193" s="101" t="s">
        <v>392</v>
      </c>
      <c r="AT193" s="133"/>
      <c r="AU193" s="133" t="s">
        <v>63</v>
      </c>
      <c r="AV193" s="20"/>
      <c r="AW193" s="20"/>
      <c r="AX193" s="20"/>
      <c r="AZ193" s="137" t="str">
        <f t="shared" si="2"/>
        <v>0</v>
      </c>
    </row>
    <row r="194" spans="1:52" ht="30" hidden="1" customHeight="1" x14ac:dyDescent="0.2">
      <c r="A194" s="103">
        <v>171</v>
      </c>
      <c r="B194" s="55"/>
      <c r="C194" s="115" t="s">
        <v>293</v>
      </c>
      <c r="D194" s="116" t="s">
        <v>380</v>
      </c>
      <c r="E194" s="115" t="s">
        <v>293</v>
      </c>
      <c r="F194" s="51"/>
      <c r="G194" s="51"/>
      <c r="H194" s="51"/>
      <c r="I194" s="51"/>
      <c r="J194" s="51"/>
      <c r="K194" s="81" t="s">
        <v>195</v>
      </c>
      <c r="L194" s="78" t="s">
        <v>385</v>
      </c>
      <c r="M194" s="78" t="s">
        <v>387</v>
      </c>
      <c r="N194" s="103">
        <v>2012</v>
      </c>
      <c r="O194" s="51"/>
      <c r="P194" s="52"/>
      <c r="Q194" s="52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43" t="s">
        <v>101</v>
      </c>
      <c r="AL194" s="103">
        <v>2012</v>
      </c>
      <c r="AM194" s="51"/>
      <c r="AN194" s="51"/>
      <c r="AO194" s="51"/>
      <c r="AP194" s="114">
        <v>6026666.666666667</v>
      </c>
      <c r="AQ194" s="133" t="s">
        <v>63</v>
      </c>
      <c r="AR194" s="133"/>
      <c r="AS194" s="101" t="s">
        <v>393</v>
      </c>
      <c r="AT194" s="133"/>
      <c r="AU194" s="133" t="s">
        <v>63</v>
      </c>
      <c r="AV194" s="20"/>
      <c r="AW194" s="20"/>
      <c r="AX194" s="20"/>
      <c r="AZ194" s="137" t="str">
        <f t="shared" si="2"/>
        <v>0</v>
      </c>
    </row>
    <row r="195" spans="1:52" ht="30" hidden="1" customHeight="1" x14ac:dyDescent="0.2">
      <c r="A195" s="103">
        <v>172</v>
      </c>
      <c r="B195" s="55"/>
      <c r="C195" s="115" t="s">
        <v>293</v>
      </c>
      <c r="D195" s="116" t="s">
        <v>380</v>
      </c>
      <c r="E195" s="115" t="s">
        <v>293</v>
      </c>
      <c r="F195" s="51"/>
      <c r="G195" s="51"/>
      <c r="H195" s="51"/>
      <c r="I195" s="51"/>
      <c r="J195" s="51"/>
      <c r="K195" s="81" t="s">
        <v>195</v>
      </c>
      <c r="L195" s="78" t="s">
        <v>385</v>
      </c>
      <c r="M195" s="78" t="s">
        <v>387</v>
      </c>
      <c r="N195" s="103">
        <v>2012</v>
      </c>
      <c r="O195" s="51"/>
      <c r="P195" s="52"/>
      <c r="Q195" s="52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43" t="s">
        <v>101</v>
      </c>
      <c r="AL195" s="103">
        <v>2012</v>
      </c>
      <c r="AM195" s="51"/>
      <c r="AN195" s="51"/>
      <c r="AO195" s="51"/>
      <c r="AP195" s="114">
        <v>6026666.666666667</v>
      </c>
      <c r="AQ195" s="133" t="s">
        <v>63</v>
      </c>
      <c r="AR195" s="133"/>
      <c r="AS195" s="101" t="s">
        <v>394</v>
      </c>
      <c r="AT195" s="133"/>
      <c r="AU195" s="133" t="s">
        <v>63</v>
      </c>
      <c r="AV195" s="20"/>
      <c r="AW195" s="20"/>
      <c r="AX195" s="20"/>
      <c r="AZ195" s="137" t="str">
        <f t="shared" si="2"/>
        <v>0</v>
      </c>
    </row>
    <row r="196" spans="1:52" ht="30" hidden="1" customHeight="1" x14ac:dyDescent="0.2">
      <c r="A196" s="103">
        <v>173</v>
      </c>
      <c r="B196" s="55"/>
      <c r="C196" s="115" t="s">
        <v>293</v>
      </c>
      <c r="D196" s="116" t="s">
        <v>380</v>
      </c>
      <c r="E196" s="115"/>
      <c r="F196" s="51"/>
      <c r="G196" s="51"/>
      <c r="H196" s="51"/>
      <c r="I196" s="51"/>
      <c r="J196" s="51"/>
      <c r="K196" s="81" t="s">
        <v>195</v>
      </c>
      <c r="L196" s="78" t="s">
        <v>385</v>
      </c>
      <c r="M196" s="78" t="s">
        <v>387</v>
      </c>
      <c r="N196" s="103">
        <v>2012</v>
      </c>
      <c r="O196" s="51"/>
      <c r="P196" s="52"/>
      <c r="Q196" s="52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43" t="s">
        <v>101</v>
      </c>
      <c r="AL196" s="103">
        <v>2012</v>
      </c>
      <c r="AM196" s="51"/>
      <c r="AN196" s="51"/>
      <c r="AO196" s="51"/>
      <c r="AP196" s="114">
        <v>6026666.666666667</v>
      </c>
      <c r="AQ196" s="133" t="s">
        <v>63</v>
      </c>
      <c r="AR196" s="133"/>
      <c r="AS196" s="101" t="s">
        <v>395</v>
      </c>
      <c r="AT196" s="133"/>
      <c r="AU196" s="133" t="s">
        <v>63</v>
      </c>
      <c r="AV196" s="20"/>
      <c r="AW196" s="20"/>
      <c r="AX196" s="20"/>
      <c r="AZ196" s="137" t="str">
        <f t="shared" si="2"/>
        <v>0</v>
      </c>
    </row>
    <row r="197" spans="1:52" ht="30" hidden="1" customHeight="1" x14ac:dyDescent="0.2">
      <c r="A197" s="103">
        <v>174</v>
      </c>
      <c r="B197" s="55"/>
      <c r="C197" s="115" t="s">
        <v>417</v>
      </c>
      <c r="D197" s="116" t="s">
        <v>381</v>
      </c>
      <c r="E197" s="75"/>
      <c r="F197" s="51"/>
      <c r="G197" s="51"/>
      <c r="H197" s="51"/>
      <c r="I197" s="51"/>
      <c r="J197" s="51"/>
      <c r="K197" s="81" t="s">
        <v>383</v>
      </c>
      <c r="L197" s="78" t="s">
        <v>386</v>
      </c>
      <c r="M197" s="78" t="s">
        <v>388</v>
      </c>
      <c r="N197" s="103">
        <v>2012</v>
      </c>
      <c r="O197" s="51"/>
      <c r="P197" s="52"/>
      <c r="Q197" s="52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43" t="s">
        <v>101</v>
      </c>
      <c r="AL197" s="103">
        <v>2012</v>
      </c>
      <c r="AM197" s="51"/>
      <c r="AN197" s="51"/>
      <c r="AO197" s="51"/>
      <c r="AP197" s="114">
        <v>13554500</v>
      </c>
      <c r="AQ197" s="133" t="s">
        <v>63</v>
      </c>
      <c r="AR197" s="133"/>
      <c r="AS197" s="101" t="s">
        <v>396</v>
      </c>
      <c r="AT197" s="133"/>
      <c r="AU197" s="133" t="s">
        <v>63</v>
      </c>
      <c r="AV197" s="20"/>
      <c r="AW197" s="20"/>
      <c r="AX197" s="20"/>
      <c r="AZ197" s="137" t="str">
        <f t="shared" si="2"/>
        <v>0</v>
      </c>
    </row>
    <row r="198" spans="1:52" ht="30" hidden="1" customHeight="1" x14ac:dyDescent="0.2">
      <c r="A198" s="103">
        <v>175</v>
      </c>
      <c r="B198" s="55"/>
      <c r="C198" s="115" t="s">
        <v>417</v>
      </c>
      <c r="D198" s="116" t="s">
        <v>381</v>
      </c>
      <c r="E198" s="101"/>
      <c r="F198" s="51"/>
      <c r="G198" s="51"/>
      <c r="H198" s="51"/>
      <c r="I198" s="51"/>
      <c r="J198" s="51"/>
      <c r="K198" s="81" t="s">
        <v>383</v>
      </c>
      <c r="L198" s="78" t="s">
        <v>386</v>
      </c>
      <c r="M198" s="78" t="s">
        <v>388</v>
      </c>
      <c r="N198" s="103">
        <v>2012</v>
      </c>
      <c r="O198" s="51"/>
      <c r="P198" s="52"/>
      <c r="Q198" s="52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43" t="s">
        <v>101</v>
      </c>
      <c r="AL198" s="103">
        <v>2012</v>
      </c>
      <c r="AM198" s="51"/>
      <c r="AN198" s="51"/>
      <c r="AO198" s="51"/>
      <c r="AP198" s="114">
        <v>13554500</v>
      </c>
      <c r="AQ198" s="133" t="s">
        <v>63</v>
      </c>
      <c r="AR198" s="133"/>
      <c r="AS198" s="101" t="s">
        <v>397</v>
      </c>
      <c r="AT198" s="133"/>
      <c r="AU198" s="133" t="s">
        <v>63</v>
      </c>
      <c r="AV198" s="20"/>
      <c r="AW198" s="20"/>
      <c r="AX198" s="20"/>
      <c r="AZ198" s="137" t="str">
        <f t="shared" si="2"/>
        <v>0</v>
      </c>
    </row>
    <row r="199" spans="1:52" ht="30" hidden="1" customHeight="1" x14ac:dyDescent="0.2">
      <c r="A199" s="103">
        <v>177</v>
      </c>
      <c r="B199" s="55"/>
      <c r="C199" s="101"/>
      <c r="D199" s="116" t="s">
        <v>407</v>
      </c>
      <c r="E199" s="101"/>
      <c r="F199" s="125" t="s">
        <v>415</v>
      </c>
      <c r="G199" s="51"/>
      <c r="H199" s="51"/>
      <c r="I199" s="51"/>
      <c r="J199" s="51"/>
      <c r="K199" s="81" t="s">
        <v>411</v>
      </c>
      <c r="L199" s="78"/>
      <c r="M199" s="78"/>
      <c r="N199" s="103">
        <v>2013</v>
      </c>
      <c r="O199" s="51"/>
      <c r="P199" s="52"/>
      <c r="Q199" s="52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43" t="s">
        <v>101</v>
      </c>
      <c r="AL199" s="103"/>
      <c r="AM199" s="51"/>
      <c r="AN199" s="51"/>
      <c r="AO199" s="51"/>
      <c r="AP199" s="114">
        <v>50149400</v>
      </c>
      <c r="AQ199" s="133"/>
      <c r="AR199" s="133"/>
      <c r="AS199" s="101"/>
      <c r="AT199" s="133"/>
      <c r="AU199" s="133" t="s">
        <v>63</v>
      </c>
      <c r="AV199" s="20"/>
      <c r="AW199" s="20"/>
      <c r="AX199" s="20"/>
      <c r="AZ199" s="137" t="str">
        <f t="shared" si="2"/>
        <v>0</v>
      </c>
    </row>
    <row r="200" spans="1:52" ht="30" hidden="1" customHeight="1" x14ac:dyDescent="0.2">
      <c r="A200" s="103">
        <v>178</v>
      </c>
      <c r="B200" s="55"/>
      <c r="C200" s="101"/>
      <c r="D200" s="116" t="s">
        <v>408</v>
      </c>
      <c r="E200" s="101"/>
      <c r="F200" s="125" t="s">
        <v>415</v>
      </c>
      <c r="G200" s="51"/>
      <c r="H200" s="51"/>
      <c r="I200" s="51"/>
      <c r="J200" s="51"/>
      <c r="K200" s="81" t="s">
        <v>412</v>
      </c>
      <c r="L200" s="78"/>
      <c r="M200" s="78"/>
      <c r="N200" s="103">
        <v>2013</v>
      </c>
      <c r="O200" s="51"/>
      <c r="P200" s="52"/>
      <c r="Q200" s="52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43" t="s">
        <v>101</v>
      </c>
      <c r="AL200" s="103"/>
      <c r="AM200" s="51"/>
      <c r="AN200" s="51"/>
      <c r="AO200" s="51"/>
      <c r="AP200" s="114">
        <v>34224212.07722456</v>
      </c>
      <c r="AQ200" s="133"/>
      <c r="AR200" s="133"/>
      <c r="AS200" s="101"/>
      <c r="AT200" s="133"/>
      <c r="AU200" s="133" t="s">
        <v>63</v>
      </c>
      <c r="AV200" s="20"/>
      <c r="AW200" s="20"/>
      <c r="AX200" s="20"/>
      <c r="AZ200" s="137" t="str">
        <f t="shared" si="2"/>
        <v>0</v>
      </c>
    </row>
    <row r="201" spans="1:52" ht="30" hidden="1" customHeight="1" x14ac:dyDescent="0.2">
      <c r="A201" s="103">
        <v>179</v>
      </c>
      <c r="B201" s="55"/>
      <c r="C201" s="115" t="s">
        <v>419</v>
      </c>
      <c r="D201" s="116" t="s">
        <v>418</v>
      </c>
      <c r="E201" s="101"/>
      <c r="F201" s="125" t="s">
        <v>415</v>
      </c>
      <c r="G201" s="51"/>
      <c r="H201" s="51"/>
      <c r="I201" s="51"/>
      <c r="J201" s="51"/>
      <c r="K201" s="81" t="s">
        <v>413</v>
      </c>
      <c r="L201" s="78"/>
      <c r="M201" s="78"/>
      <c r="N201" s="103">
        <v>2013</v>
      </c>
      <c r="O201" s="51"/>
      <c r="P201" s="52"/>
      <c r="Q201" s="52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43" t="s">
        <v>101</v>
      </c>
      <c r="AL201" s="103"/>
      <c r="AM201" s="51"/>
      <c r="AN201" s="51"/>
      <c r="AO201" s="51"/>
      <c r="AP201" s="114">
        <v>14498787.92277544</v>
      </c>
      <c r="AQ201" s="133"/>
      <c r="AR201" s="133"/>
      <c r="AS201" s="101"/>
      <c r="AT201" s="133"/>
      <c r="AU201" s="133" t="s">
        <v>63</v>
      </c>
      <c r="AV201" s="20"/>
      <c r="AW201" s="20"/>
      <c r="AX201" s="20"/>
      <c r="AZ201" s="137" t="str">
        <f t="shared" si="2"/>
        <v>0</v>
      </c>
    </row>
    <row r="202" spans="1:52" ht="30" hidden="1" customHeight="1" x14ac:dyDescent="0.2">
      <c r="A202" s="103">
        <v>180</v>
      </c>
      <c r="B202" s="55"/>
      <c r="C202" s="115" t="s">
        <v>293</v>
      </c>
      <c r="D202" s="116" t="s">
        <v>409</v>
      </c>
      <c r="E202" s="101"/>
      <c r="F202" s="125" t="s">
        <v>416</v>
      </c>
      <c r="G202" s="51"/>
      <c r="H202" s="51"/>
      <c r="I202" s="51"/>
      <c r="J202" s="51"/>
      <c r="K202" s="81" t="s">
        <v>414</v>
      </c>
      <c r="L202" s="78"/>
      <c r="M202" s="78"/>
      <c r="N202" s="103">
        <v>2013</v>
      </c>
      <c r="O202" s="51"/>
      <c r="P202" s="52"/>
      <c r="Q202" s="52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43" t="s">
        <v>101</v>
      </c>
      <c r="AL202" s="103"/>
      <c r="AM202" s="51"/>
      <c r="AN202" s="51"/>
      <c r="AO202" s="51"/>
      <c r="AP202" s="114">
        <v>44043000</v>
      </c>
      <c r="AQ202" s="133"/>
      <c r="AR202" s="133"/>
      <c r="AS202" s="101"/>
      <c r="AT202" s="133"/>
      <c r="AU202" s="133" t="s">
        <v>63</v>
      </c>
      <c r="AV202" s="20"/>
      <c r="AW202" s="20"/>
      <c r="AX202" s="20"/>
      <c r="AZ202" s="137" t="str">
        <f t="shared" si="2"/>
        <v>0</v>
      </c>
    </row>
    <row r="203" spans="1:52" hidden="1" x14ac:dyDescent="0.2">
      <c r="A203" s="103">
        <v>181</v>
      </c>
      <c r="B203" s="55"/>
      <c r="C203" s="101"/>
      <c r="D203" s="49" t="s">
        <v>426</v>
      </c>
      <c r="E203" s="101"/>
      <c r="F203" s="125" t="s">
        <v>415</v>
      </c>
      <c r="G203" s="51"/>
      <c r="H203" s="51"/>
      <c r="I203" s="51"/>
      <c r="J203" s="51"/>
      <c r="K203" s="103" t="s">
        <v>264</v>
      </c>
      <c r="L203" s="52"/>
      <c r="M203" s="78"/>
      <c r="N203" s="103">
        <v>2013</v>
      </c>
      <c r="O203" s="51"/>
      <c r="P203" s="52"/>
      <c r="Q203" s="52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43" t="s">
        <v>101</v>
      </c>
      <c r="AL203" s="103"/>
      <c r="AM203" s="51"/>
      <c r="AN203" s="51"/>
      <c r="AO203" s="51"/>
      <c r="AP203" s="114">
        <v>30163703.075291622</v>
      </c>
      <c r="AQ203" s="114"/>
      <c r="AR203" s="114"/>
      <c r="AS203" s="114"/>
      <c r="AT203" s="114"/>
      <c r="AU203" s="133" t="s">
        <v>63</v>
      </c>
      <c r="AV203" s="21"/>
      <c r="AW203" s="21"/>
      <c r="AX203" s="21"/>
      <c r="AZ203" s="137" t="str">
        <f t="shared" si="2"/>
        <v>0</v>
      </c>
    </row>
    <row r="204" spans="1:52" hidden="1" x14ac:dyDescent="0.2">
      <c r="A204" s="103"/>
      <c r="B204" s="55"/>
      <c r="C204" s="51"/>
      <c r="D204" s="51" t="s">
        <v>406</v>
      </c>
      <c r="E204" s="51"/>
      <c r="F204" s="51" t="s">
        <v>415</v>
      </c>
      <c r="G204" s="51"/>
      <c r="H204" s="51"/>
      <c r="I204" s="51"/>
      <c r="J204" s="51"/>
      <c r="K204" s="52" t="s">
        <v>410</v>
      </c>
      <c r="L204" s="52"/>
      <c r="M204" s="52"/>
      <c r="N204" s="133">
        <v>2013</v>
      </c>
      <c r="O204" s="51"/>
      <c r="P204" s="52"/>
      <c r="Q204" s="52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133"/>
      <c r="AK204" s="133" t="s">
        <v>101</v>
      </c>
      <c r="AL204" s="133"/>
      <c r="AM204" s="51"/>
      <c r="AN204" s="51"/>
      <c r="AO204" s="51"/>
      <c r="AP204" s="126">
        <v>13664296.924708378</v>
      </c>
      <c r="AQ204" s="133" t="s">
        <v>84</v>
      </c>
      <c r="AR204" s="133" t="s">
        <v>84</v>
      </c>
      <c r="AS204" s="133" t="s">
        <v>84</v>
      </c>
      <c r="AT204" s="133" t="s">
        <v>84</v>
      </c>
      <c r="AU204" s="133" t="s">
        <v>84</v>
      </c>
      <c r="AV204" s="136"/>
      <c r="AW204" s="136"/>
      <c r="AX204" s="136"/>
      <c r="AZ204" s="137" t="str">
        <f t="shared" ref="AZ204:AZ259" si="3">IF(AP204&lt;300000,AP204,"0")</f>
        <v>0</v>
      </c>
    </row>
    <row r="205" spans="1:52" hidden="1" x14ac:dyDescent="0.2">
      <c r="A205" s="103"/>
      <c r="B205" s="55"/>
      <c r="C205" s="51"/>
      <c r="D205" s="51"/>
      <c r="E205" s="51"/>
      <c r="F205" s="51"/>
      <c r="G205" s="51"/>
      <c r="H205" s="51"/>
      <c r="I205" s="51"/>
      <c r="J205" s="51"/>
      <c r="K205" s="52"/>
      <c r="L205" s="52"/>
      <c r="M205" s="52"/>
      <c r="N205" s="133"/>
      <c r="O205" s="51"/>
      <c r="P205" s="52"/>
      <c r="Q205" s="52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133"/>
      <c r="AK205" s="133"/>
      <c r="AL205" s="133"/>
      <c r="AM205" s="51"/>
      <c r="AN205" s="51"/>
      <c r="AO205" s="51"/>
      <c r="AP205" s="133"/>
      <c r="AQ205" s="133"/>
      <c r="AR205" s="133"/>
      <c r="AS205" s="133"/>
      <c r="AT205" s="133"/>
      <c r="AU205" s="133"/>
      <c r="AV205" s="136"/>
      <c r="AW205" s="136"/>
      <c r="AX205" s="136"/>
      <c r="AZ205" s="137">
        <f t="shared" si="3"/>
        <v>0</v>
      </c>
    </row>
    <row r="206" spans="1:52" hidden="1" x14ac:dyDescent="0.2">
      <c r="A206" s="103" t="s">
        <v>332</v>
      </c>
      <c r="B206" s="55" t="s">
        <v>333</v>
      </c>
      <c r="C206" s="55" t="s">
        <v>333</v>
      </c>
      <c r="D206" s="51"/>
      <c r="E206" s="51"/>
      <c r="F206" s="51"/>
      <c r="G206" s="51"/>
      <c r="H206" s="51"/>
      <c r="I206" s="51"/>
      <c r="J206" s="51"/>
      <c r="K206" s="52"/>
      <c r="L206" s="52"/>
      <c r="M206" s="52"/>
      <c r="N206" s="133"/>
      <c r="O206" s="51"/>
      <c r="P206" s="52"/>
      <c r="Q206" s="52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133"/>
      <c r="AK206" s="133"/>
      <c r="AL206" s="133"/>
      <c r="AM206" s="51"/>
      <c r="AN206" s="51"/>
      <c r="AO206" s="51"/>
      <c r="AP206" s="127">
        <f>SUM(AP207:AP210)</f>
        <v>23865000</v>
      </c>
      <c r="AQ206" s="133"/>
      <c r="AR206" s="133"/>
      <c r="AS206" s="133"/>
      <c r="AT206" s="133"/>
      <c r="AU206" s="133"/>
      <c r="AV206" s="136"/>
      <c r="AW206" s="136"/>
      <c r="AX206" s="136"/>
      <c r="AZ206" s="137" t="str">
        <f t="shared" si="3"/>
        <v>0</v>
      </c>
    </row>
    <row r="207" spans="1:52" hidden="1" x14ac:dyDescent="0.2">
      <c r="A207" s="103"/>
      <c r="B207" s="55"/>
      <c r="C207" s="55"/>
      <c r="D207" s="51" t="s">
        <v>310</v>
      </c>
      <c r="E207" s="51"/>
      <c r="F207" s="124" t="s">
        <v>425</v>
      </c>
      <c r="G207" s="51"/>
      <c r="H207" s="51"/>
      <c r="I207" s="51"/>
      <c r="J207" s="51"/>
      <c r="K207" s="52" t="s">
        <v>422</v>
      </c>
      <c r="L207" s="52"/>
      <c r="M207" s="52"/>
      <c r="N207" s="103">
        <v>2013</v>
      </c>
      <c r="O207" s="51"/>
      <c r="P207" s="52"/>
      <c r="Q207" s="52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133"/>
      <c r="AK207" s="43" t="s">
        <v>101</v>
      </c>
      <c r="AL207" s="133"/>
      <c r="AM207" s="51"/>
      <c r="AN207" s="51"/>
      <c r="AO207" s="51"/>
      <c r="AP207" s="126">
        <v>5971310.4325699741</v>
      </c>
      <c r="AQ207" s="133"/>
      <c r="AR207" s="133"/>
      <c r="AS207" s="133"/>
      <c r="AT207" s="133"/>
      <c r="AU207" s="133" t="s">
        <v>63</v>
      </c>
      <c r="AV207" s="136"/>
      <c r="AW207" s="136"/>
      <c r="AX207" s="136"/>
      <c r="AZ207" s="137" t="str">
        <f t="shared" si="3"/>
        <v>0</v>
      </c>
    </row>
    <row r="208" spans="1:52" hidden="1" x14ac:dyDescent="0.2">
      <c r="A208" s="103"/>
      <c r="B208" s="55"/>
      <c r="C208" s="55"/>
      <c r="D208" s="51" t="s">
        <v>420</v>
      </c>
      <c r="E208" s="51"/>
      <c r="F208" s="124" t="s">
        <v>415</v>
      </c>
      <c r="G208" s="51"/>
      <c r="H208" s="51"/>
      <c r="I208" s="51"/>
      <c r="J208" s="51"/>
      <c r="K208" s="52" t="s">
        <v>423</v>
      </c>
      <c r="L208" s="52"/>
      <c r="M208" s="52"/>
      <c r="N208" s="103">
        <v>2013</v>
      </c>
      <c r="O208" s="51"/>
      <c r="P208" s="52"/>
      <c r="Q208" s="52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133"/>
      <c r="AK208" s="43" t="s">
        <v>101</v>
      </c>
      <c r="AL208" s="133"/>
      <c r="AM208" s="51"/>
      <c r="AN208" s="51"/>
      <c r="AO208" s="51"/>
      <c r="AP208" s="126">
        <v>7367989.821882952</v>
      </c>
      <c r="AQ208" s="133"/>
      <c r="AR208" s="133"/>
      <c r="AS208" s="133"/>
      <c r="AT208" s="133"/>
      <c r="AU208" s="133" t="s">
        <v>63</v>
      </c>
      <c r="AV208" s="136"/>
      <c r="AW208" s="136"/>
      <c r="AX208" s="136"/>
      <c r="AZ208" s="137" t="str">
        <f t="shared" si="3"/>
        <v>0</v>
      </c>
    </row>
    <row r="209" spans="1:52" hidden="1" x14ac:dyDescent="0.2">
      <c r="A209" s="103"/>
      <c r="B209" s="55"/>
      <c r="C209" s="55"/>
      <c r="D209" s="51" t="s">
        <v>421</v>
      </c>
      <c r="E209" s="51"/>
      <c r="F209" s="124" t="s">
        <v>415</v>
      </c>
      <c r="G209" s="51"/>
      <c r="H209" s="51"/>
      <c r="I209" s="51"/>
      <c r="J209" s="51"/>
      <c r="K209" s="52" t="s">
        <v>424</v>
      </c>
      <c r="L209" s="52"/>
      <c r="M209" s="52"/>
      <c r="N209" s="103">
        <v>2013</v>
      </c>
      <c r="O209" s="51"/>
      <c r="P209" s="52"/>
      <c r="Q209" s="52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133"/>
      <c r="AK209" s="43" t="s">
        <v>101</v>
      </c>
      <c r="AL209" s="133"/>
      <c r="AM209" s="51"/>
      <c r="AN209" s="51"/>
      <c r="AO209" s="51"/>
      <c r="AP209" s="126">
        <v>10525699.745547073</v>
      </c>
      <c r="AQ209" s="133"/>
      <c r="AR209" s="133"/>
      <c r="AS209" s="133"/>
      <c r="AT209" s="133"/>
      <c r="AU209" s="133" t="s">
        <v>63</v>
      </c>
      <c r="AV209" s="136"/>
      <c r="AW209" s="136"/>
      <c r="AX209" s="136"/>
      <c r="AZ209" s="137" t="str">
        <f t="shared" si="3"/>
        <v>0</v>
      </c>
    </row>
    <row r="210" spans="1:52" hidden="1" x14ac:dyDescent="0.2">
      <c r="A210" s="103"/>
      <c r="B210" s="55" t="s">
        <v>92</v>
      </c>
      <c r="C210" s="51"/>
      <c r="D210" s="129"/>
      <c r="E210" s="51"/>
      <c r="F210" s="51"/>
      <c r="G210" s="51"/>
      <c r="H210" s="51"/>
      <c r="I210" s="51"/>
      <c r="J210" s="51"/>
      <c r="K210" s="52"/>
      <c r="L210" s="52"/>
      <c r="M210" s="52"/>
      <c r="N210" s="52"/>
      <c r="O210" s="51"/>
      <c r="P210" s="52"/>
      <c r="Q210" s="52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2"/>
      <c r="AL210" s="51"/>
      <c r="AM210" s="51"/>
      <c r="AN210" s="51"/>
      <c r="AO210" s="51"/>
      <c r="AP210" s="114"/>
      <c r="AQ210" s="52"/>
      <c r="AR210" s="51"/>
      <c r="AS210" s="51"/>
      <c r="AT210" s="51"/>
      <c r="AU210" s="52"/>
      <c r="AV210" s="2" t="s">
        <v>84</v>
      </c>
      <c r="AW210" s="2" t="s">
        <v>84</v>
      </c>
      <c r="AX210" s="2" t="s">
        <v>84</v>
      </c>
      <c r="AZ210" s="137">
        <f t="shared" si="3"/>
        <v>0</v>
      </c>
    </row>
    <row r="211" spans="1:52" hidden="1" x14ac:dyDescent="0.2">
      <c r="A211" s="103"/>
      <c r="B211" s="55"/>
      <c r="C211" s="51"/>
      <c r="D211" s="51"/>
      <c r="E211" s="51"/>
      <c r="F211" s="51"/>
      <c r="G211" s="51"/>
      <c r="H211" s="51"/>
      <c r="I211" s="51"/>
      <c r="J211" s="51"/>
      <c r="K211" s="52"/>
      <c r="L211" s="52"/>
      <c r="M211" s="52"/>
      <c r="N211" s="51"/>
      <c r="O211" s="51"/>
      <c r="P211" s="52"/>
      <c r="Q211" s="52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130"/>
      <c r="AQ211" s="52"/>
      <c r="AR211" s="51"/>
      <c r="AS211" s="51"/>
      <c r="AT211" s="51"/>
      <c r="AU211" s="52"/>
      <c r="AV211" s="2"/>
      <c r="AW211" s="2"/>
      <c r="AX211" s="2"/>
      <c r="AZ211" s="137">
        <f t="shared" si="3"/>
        <v>0</v>
      </c>
    </row>
    <row r="212" spans="1:52" hidden="1" x14ac:dyDescent="0.2">
      <c r="A212" s="103" t="s">
        <v>334</v>
      </c>
      <c r="B212" s="55" t="s">
        <v>335</v>
      </c>
      <c r="C212" s="55" t="s">
        <v>335</v>
      </c>
      <c r="D212" s="51"/>
      <c r="E212" s="51"/>
      <c r="F212" s="51"/>
      <c r="G212" s="51"/>
      <c r="H212" s="51"/>
      <c r="I212" s="51"/>
      <c r="J212" s="51"/>
      <c r="K212" s="52"/>
      <c r="L212" s="52"/>
      <c r="M212" s="52"/>
      <c r="N212" s="51"/>
      <c r="O212" s="51"/>
      <c r="P212" s="52"/>
      <c r="Q212" s="52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2"/>
      <c r="AR212" s="51"/>
      <c r="AS212" s="51"/>
      <c r="AT212" s="51"/>
      <c r="AU212" s="52"/>
      <c r="AV212" s="2"/>
      <c r="AW212" s="2"/>
      <c r="AX212" s="2"/>
      <c r="AZ212" s="137">
        <f t="shared" si="3"/>
        <v>0</v>
      </c>
    </row>
    <row r="213" spans="1:52" hidden="1" x14ac:dyDescent="0.2">
      <c r="A213" s="103"/>
      <c r="B213" s="55" t="s">
        <v>92</v>
      </c>
      <c r="C213" s="51" t="s">
        <v>84</v>
      </c>
      <c r="D213" s="121" t="s">
        <v>398</v>
      </c>
      <c r="E213" s="51" t="s">
        <v>84</v>
      </c>
      <c r="F213" s="51" t="s">
        <v>84</v>
      </c>
      <c r="G213" s="51" t="s">
        <v>84</v>
      </c>
      <c r="H213" s="51" t="s">
        <v>84</v>
      </c>
      <c r="I213" s="51" t="s">
        <v>84</v>
      </c>
      <c r="J213" s="51" t="s">
        <v>84</v>
      </c>
      <c r="K213" s="52" t="s">
        <v>84</v>
      </c>
      <c r="L213" s="52" t="s">
        <v>84</v>
      </c>
      <c r="M213" s="52" t="s">
        <v>84</v>
      </c>
      <c r="N213" s="51" t="s">
        <v>84</v>
      </c>
      <c r="O213" s="51" t="s">
        <v>84</v>
      </c>
      <c r="P213" s="52" t="s">
        <v>84</v>
      </c>
      <c r="Q213" s="52" t="s">
        <v>84</v>
      </c>
      <c r="R213" s="51" t="s">
        <v>84</v>
      </c>
      <c r="S213" s="51" t="s">
        <v>84</v>
      </c>
      <c r="T213" s="51" t="s">
        <v>84</v>
      </c>
      <c r="U213" s="51" t="s">
        <v>84</v>
      </c>
      <c r="V213" s="51" t="s">
        <v>84</v>
      </c>
      <c r="W213" s="51" t="s">
        <v>84</v>
      </c>
      <c r="X213" s="51" t="s">
        <v>84</v>
      </c>
      <c r="Y213" s="51" t="s">
        <v>84</v>
      </c>
      <c r="Z213" s="51" t="s">
        <v>84</v>
      </c>
      <c r="AA213" s="51" t="s">
        <v>84</v>
      </c>
      <c r="AB213" s="51" t="s">
        <v>84</v>
      </c>
      <c r="AC213" s="51" t="s">
        <v>84</v>
      </c>
      <c r="AD213" s="51" t="s">
        <v>84</v>
      </c>
      <c r="AE213" s="51" t="s">
        <v>84</v>
      </c>
      <c r="AF213" s="51" t="s">
        <v>84</v>
      </c>
      <c r="AG213" s="51" t="s">
        <v>84</v>
      </c>
      <c r="AH213" s="51" t="s">
        <v>84</v>
      </c>
      <c r="AI213" s="51" t="s">
        <v>84</v>
      </c>
      <c r="AJ213" s="51" t="s">
        <v>84</v>
      </c>
      <c r="AK213" s="51" t="s">
        <v>84</v>
      </c>
      <c r="AL213" s="51" t="s">
        <v>84</v>
      </c>
      <c r="AM213" s="51" t="s">
        <v>84</v>
      </c>
      <c r="AN213" s="51" t="s">
        <v>84</v>
      </c>
      <c r="AO213" s="51" t="s">
        <v>84</v>
      </c>
      <c r="AP213" s="51" t="s">
        <v>84</v>
      </c>
      <c r="AQ213" s="52" t="s">
        <v>84</v>
      </c>
      <c r="AR213" s="51" t="s">
        <v>84</v>
      </c>
      <c r="AS213" s="51" t="s">
        <v>84</v>
      </c>
      <c r="AT213" s="51" t="s">
        <v>84</v>
      </c>
      <c r="AU213" s="52" t="s">
        <v>84</v>
      </c>
      <c r="AV213" s="2" t="s">
        <v>84</v>
      </c>
      <c r="AW213" s="2" t="s">
        <v>84</v>
      </c>
      <c r="AX213" s="2" t="s">
        <v>84</v>
      </c>
      <c r="AZ213" s="137" t="str">
        <f t="shared" si="3"/>
        <v>0</v>
      </c>
    </row>
    <row r="214" spans="1:52" hidden="1" x14ac:dyDescent="0.2">
      <c r="A214" s="103"/>
      <c r="B214" s="55"/>
      <c r="C214" s="55"/>
      <c r="D214" s="55"/>
      <c r="E214" s="55"/>
      <c r="F214" s="55"/>
      <c r="G214" s="55"/>
      <c r="H214" s="55"/>
      <c r="I214" s="55"/>
      <c r="J214" s="55"/>
      <c r="K214" s="117"/>
      <c r="L214" s="117"/>
      <c r="M214" s="117"/>
      <c r="N214" s="55"/>
      <c r="O214" s="55"/>
      <c r="P214" s="117"/>
      <c r="Q214" s="117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117"/>
      <c r="AR214" s="55"/>
      <c r="AS214" s="55"/>
      <c r="AT214" s="55"/>
      <c r="AU214" s="117"/>
      <c r="AV214" s="3"/>
      <c r="AW214" s="3"/>
      <c r="AX214" s="3"/>
      <c r="AZ214" s="137">
        <f t="shared" si="3"/>
        <v>0</v>
      </c>
    </row>
    <row r="215" spans="1:52" hidden="1" x14ac:dyDescent="0.2">
      <c r="A215" s="103" t="s">
        <v>336</v>
      </c>
      <c r="B215" s="55" t="s">
        <v>337</v>
      </c>
      <c r="C215" s="55" t="s">
        <v>337</v>
      </c>
      <c r="D215" s="55"/>
      <c r="E215" s="55"/>
      <c r="F215" s="55"/>
      <c r="G215" s="55"/>
      <c r="H215" s="55"/>
      <c r="I215" s="55"/>
      <c r="J215" s="55"/>
      <c r="K215" s="117"/>
      <c r="L215" s="117"/>
      <c r="M215" s="117"/>
      <c r="N215" s="55"/>
      <c r="O215" s="55"/>
      <c r="P215" s="117"/>
      <c r="Q215" s="117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117"/>
      <c r="AR215" s="55"/>
      <c r="AS215" s="55"/>
      <c r="AT215" s="55"/>
      <c r="AU215" s="117"/>
      <c r="AV215" s="3"/>
      <c r="AW215" s="3"/>
      <c r="AX215" s="3"/>
      <c r="AZ215" s="137">
        <f t="shared" si="3"/>
        <v>0</v>
      </c>
    </row>
    <row r="216" spans="1:52" hidden="1" x14ac:dyDescent="0.2">
      <c r="A216" s="123"/>
      <c r="B216" s="33" t="s">
        <v>92</v>
      </c>
      <c r="C216" s="36" t="s">
        <v>84</v>
      </c>
      <c r="D216" s="121" t="s">
        <v>398</v>
      </c>
      <c r="E216" s="36" t="s">
        <v>84</v>
      </c>
      <c r="F216" s="36" t="s">
        <v>84</v>
      </c>
      <c r="G216" s="36" t="s">
        <v>84</v>
      </c>
      <c r="H216" s="36" t="s">
        <v>84</v>
      </c>
      <c r="I216" s="36" t="s">
        <v>84</v>
      </c>
      <c r="J216" s="36" t="s">
        <v>84</v>
      </c>
      <c r="K216" s="38" t="s">
        <v>84</v>
      </c>
      <c r="L216" s="38" t="s">
        <v>84</v>
      </c>
      <c r="M216" s="38" t="s">
        <v>84</v>
      </c>
      <c r="N216" s="36" t="s">
        <v>84</v>
      </c>
      <c r="O216" s="36" t="s">
        <v>84</v>
      </c>
      <c r="P216" s="38" t="s">
        <v>84</v>
      </c>
      <c r="Q216" s="38" t="s">
        <v>84</v>
      </c>
      <c r="R216" s="36" t="s">
        <v>84</v>
      </c>
      <c r="S216" s="36" t="s">
        <v>84</v>
      </c>
      <c r="T216" s="36" t="s">
        <v>84</v>
      </c>
      <c r="U216" s="36" t="s">
        <v>84</v>
      </c>
      <c r="V216" s="36" t="s">
        <v>84</v>
      </c>
      <c r="W216" s="36" t="s">
        <v>84</v>
      </c>
      <c r="X216" s="36" t="s">
        <v>84</v>
      </c>
      <c r="Y216" s="36" t="s">
        <v>84</v>
      </c>
      <c r="Z216" s="36" t="s">
        <v>84</v>
      </c>
      <c r="AA216" s="36" t="s">
        <v>84</v>
      </c>
      <c r="AB216" s="36" t="s">
        <v>84</v>
      </c>
      <c r="AC216" s="36" t="s">
        <v>84</v>
      </c>
      <c r="AD216" s="36" t="s">
        <v>84</v>
      </c>
      <c r="AE216" s="36" t="s">
        <v>84</v>
      </c>
      <c r="AF216" s="36" t="s">
        <v>84</v>
      </c>
      <c r="AG216" s="36" t="s">
        <v>84</v>
      </c>
      <c r="AH216" s="36" t="s">
        <v>84</v>
      </c>
      <c r="AI216" s="36" t="s">
        <v>84</v>
      </c>
      <c r="AJ216" s="36" t="s">
        <v>84</v>
      </c>
      <c r="AK216" s="36" t="s">
        <v>84</v>
      </c>
      <c r="AL216" s="36" t="s">
        <v>84</v>
      </c>
      <c r="AM216" s="36" t="s">
        <v>84</v>
      </c>
      <c r="AN216" s="36" t="s">
        <v>84</v>
      </c>
      <c r="AO216" s="36" t="s">
        <v>84</v>
      </c>
      <c r="AP216" s="36" t="s">
        <v>84</v>
      </c>
      <c r="AQ216" s="38" t="s">
        <v>84</v>
      </c>
      <c r="AR216" s="36" t="s">
        <v>84</v>
      </c>
      <c r="AS216" s="36" t="s">
        <v>84</v>
      </c>
      <c r="AT216" s="36" t="s">
        <v>84</v>
      </c>
      <c r="AU216" s="38" t="s">
        <v>84</v>
      </c>
      <c r="AV216" s="2" t="s">
        <v>84</v>
      </c>
      <c r="AW216" s="2" t="s">
        <v>84</v>
      </c>
      <c r="AX216" s="2" t="s">
        <v>84</v>
      </c>
      <c r="AZ216" s="137" t="str">
        <f t="shared" si="3"/>
        <v>0</v>
      </c>
    </row>
    <row r="217" spans="1:52" hidden="1" x14ac:dyDescent="0.2">
      <c r="A217" s="122"/>
      <c r="B217" s="30"/>
      <c r="C217" s="30"/>
      <c r="D217" s="30"/>
      <c r="E217" s="30"/>
      <c r="F217" s="30"/>
      <c r="G217" s="30"/>
      <c r="H217" s="30"/>
      <c r="I217" s="30"/>
      <c r="J217" s="30"/>
      <c r="K217" s="118"/>
      <c r="L217" s="118"/>
      <c r="M217" s="118"/>
      <c r="N217" s="30"/>
      <c r="O217" s="30"/>
      <c r="P217" s="118"/>
      <c r="Q217" s="118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118"/>
      <c r="AR217" s="30"/>
      <c r="AS217" s="30"/>
      <c r="AT217" s="30"/>
      <c r="AU217" s="118"/>
      <c r="AV217" s="3"/>
      <c r="AW217" s="3"/>
      <c r="AX217" s="3"/>
      <c r="AZ217" s="137">
        <f t="shared" si="3"/>
        <v>0</v>
      </c>
    </row>
    <row r="218" spans="1:52" hidden="1" x14ac:dyDescent="0.2">
      <c r="A218" s="103" t="s">
        <v>338</v>
      </c>
      <c r="B218" s="55" t="s">
        <v>339</v>
      </c>
      <c r="C218" s="55" t="s">
        <v>339</v>
      </c>
      <c r="D218" s="55"/>
      <c r="E218" s="55"/>
      <c r="F218" s="55"/>
      <c r="G218" s="55"/>
      <c r="H218" s="55"/>
      <c r="I218" s="55"/>
      <c r="J218" s="55"/>
      <c r="K218" s="117"/>
      <c r="L218" s="117"/>
      <c r="M218" s="117"/>
      <c r="N218" s="55"/>
      <c r="O218" s="55"/>
      <c r="P218" s="117"/>
      <c r="Q218" s="117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117"/>
      <c r="AR218" s="55"/>
      <c r="AS218" s="55"/>
      <c r="AT218" s="55"/>
      <c r="AU218" s="117"/>
      <c r="AV218" s="3"/>
      <c r="AW218" s="3"/>
      <c r="AX218" s="3"/>
      <c r="AZ218" s="137">
        <f t="shared" si="3"/>
        <v>0</v>
      </c>
    </row>
    <row r="219" spans="1:52" hidden="1" x14ac:dyDescent="0.2">
      <c r="A219" s="103"/>
      <c r="B219" s="55" t="s">
        <v>92</v>
      </c>
      <c r="C219" s="51" t="s">
        <v>84</v>
      </c>
      <c r="D219" s="121" t="s">
        <v>398</v>
      </c>
      <c r="E219" s="51" t="s">
        <v>84</v>
      </c>
      <c r="F219" s="51" t="s">
        <v>84</v>
      </c>
      <c r="G219" s="51" t="s">
        <v>84</v>
      </c>
      <c r="H219" s="51" t="s">
        <v>84</v>
      </c>
      <c r="I219" s="51" t="s">
        <v>84</v>
      </c>
      <c r="J219" s="51" t="s">
        <v>84</v>
      </c>
      <c r="K219" s="52" t="s">
        <v>84</v>
      </c>
      <c r="L219" s="52" t="s">
        <v>84</v>
      </c>
      <c r="M219" s="52" t="s">
        <v>84</v>
      </c>
      <c r="N219" s="51" t="s">
        <v>84</v>
      </c>
      <c r="O219" s="51" t="s">
        <v>84</v>
      </c>
      <c r="P219" s="52" t="s">
        <v>84</v>
      </c>
      <c r="Q219" s="52" t="s">
        <v>84</v>
      </c>
      <c r="R219" s="51" t="s">
        <v>84</v>
      </c>
      <c r="S219" s="51" t="s">
        <v>84</v>
      </c>
      <c r="T219" s="51" t="s">
        <v>84</v>
      </c>
      <c r="U219" s="51" t="s">
        <v>84</v>
      </c>
      <c r="V219" s="51" t="s">
        <v>84</v>
      </c>
      <c r="W219" s="51" t="s">
        <v>84</v>
      </c>
      <c r="X219" s="51" t="s">
        <v>84</v>
      </c>
      <c r="Y219" s="51" t="s">
        <v>84</v>
      </c>
      <c r="Z219" s="51" t="s">
        <v>84</v>
      </c>
      <c r="AA219" s="51" t="s">
        <v>84</v>
      </c>
      <c r="AB219" s="51" t="s">
        <v>84</v>
      </c>
      <c r="AC219" s="51" t="s">
        <v>84</v>
      </c>
      <c r="AD219" s="51" t="s">
        <v>84</v>
      </c>
      <c r="AE219" s="51" t="s">
        <v>84</v>
      </c>
      <c r="AF219" s="51" t="s">
        <v>84</v>
      </c>
      <c r="AG219" s="51" t="s">
        <v>84</v>
      </c>
      <c r="AH219" s="51" t="s">
        <v>84</v>
      </c>
      <c r="AI219" s="51" t="s">
        <v>84</v>
      </c>
      <c r="AJ219" s="51" t="s">
        <v>84</v>
      </c>
      <c r="AK219" s="51" t="s">
        <v>84</v>
      </c>
      <c r="AL219" s="51" t="s">
        <v>84</v>
      </c>
      <c r="AM219" s="51" t="s">
        <v>84</v>
      </c>
      <c r="AN219" s="51" t="s">
        <v>84</v>
      </c>
      <c r="AO219" s="51" t="s">
        <v>84</v>
      </c>
      <c r="AP219" s="51" t="s">
        <v>84</v>
      </c>
      <c r="AQ219" s="52" t="s">
        <v>84</v>
      </c>
      <c r="AR219" s="51" t="s">
        <v>84</v>
      </c>
      <c r="AS219" s="51" t="s">
        <v>84</v>
      </c>
      <c r="AT219" s="51" t="s">
        <v>84</v>
      </c>
      <c r="AU219" s="52" t="s">
        <v>84</v>
      </c>
      <c r="AV219" s="2" t="s">
        <v>84</v>
      </c>
      <c r="AW219" s="2" t="s">
        <v>84</v>
      </c>
      <c r="AX219" s="2" t="s">
        <v>84</v>
      </c>
      <c r="AZ219" s="137" t="str">
        <f t="shared" si="3"/>
        <v>0</v>
      </c>
    </row>
    <row r="220" spans="1:52" hidden="1" x14ac:dyDescent="0.2">
      <c r="A220" s="103"/>
      <c r="B220" s="55"/>
      <c r="C220" s="55"/>
      <c r="D220" s="55"/>
      <c r="E220" s="55"/>
      <c r="F220" s="55"/>
      <c r="G220" s="55"/>
      <c r="H220" s="55"/>
      <c r="I220" s="55"/>
      <c r="J220" s="55"/>
      <c r="K220" s="117"/>
      <c r="L220" s="117"/>
      <c r="M220" s="117"/>
      <c r="N220" s="55"/>
      <c r="O220" s="55"/>
      <c r="P220" s="117"/>
      <c r="Q220" s="117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117"/>
      <c r="AR220" s="55"/>
      <c r="AS220" s="55"/>
      <c r="AT220" s="55"/>
      <c r="AU220" s="117"/>
      <c r="AV220" s="3"/>
      <c r="AW220" s="3"/>
      <c r="AX220" s="3"/>
      <c r="AZ220" s="137">
        <f t="shared" si="3"/>
        <v>0</v>
      </c>
    </row>
    <row r="221" spans="1:52" hidden="1" x14ac:dyDescent="0.2">
      <c r="A221" s="103" t="s">
        <v>340</v>
      </c>
      <c r="B221" s="55" t="s">
        <v>341</v>
      </c>
      <c r="C221" s="55" t="s">
        <v>341</v>
      </c>
      <c r="D221" s="55"/>
      <c r="E221" s="55"/>
      <c r="F221" s="55"/>
      <c r="G221" s="55"/>
      <c r="H221" s="55"/>
      <c r="I221" s="55"/>
      <c r="J221" s="55"/>
      <c r="K221" s="117"/>
      <c r="L221" s="117"/>
      <c r="M221" s="117"/>
      <c r="N221" s="55"/>
      <c r="O221" s="55"/>
      <c r="P221" s="117"/>
      <c r="Q221" s="117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117"/>
      <c r="AR221" s="55"/>
      <c r="AS221" s="55"/>
      <c r="AT221" s="55"/>
      <c r="AU221" s="117"/>
      <c r="AV221" s="3"/>
      <c r="AW221" s="3"/>
      <c r="AX221" s="3"/>
      <c r="AZ221" s="137">
        <f t="shared" si="3"/>
        <v>0</v>
      </c>
    </row>
    <row r="222" spans="1:52" hidden="1" x14ac:dyDescent="0.2">
      <c r="A222" s="103"/>
      <c r="B222" s="55" t="s">
        <v>92</v>
      </c>
      <c r="C222" s="51" t="s">
        <v>84</v>
      </c>
      <c r="D222" s="121" t="s">
        <v>398</v>
      </c>
      <c r="E222" s="51" t="s">
        <v>84</v>
      </c>
      <c r="F222" s="51" t="s">
        <v>84</v>
      </c>
      <c r="G222" s="51" t="s">
        <v>84</v>
      </c>
      <c r="H222" s="51" t="s">
        <v>84</v>
      </c>
      <c r="I222" s="51" t="s">
        <v>84</v>
      </c>
      <c r="J222" s="51" t="s">
        <v>84</v>
      </c>
      <c r="K222" s="52" t="s">
        <v>84</v>
      </c>
      <c r="L222" s="52" t="s">
        <v>84</v>
      </c>
      <c r="M222" s="52" t="s">
        <v>84</v>
      </c>
      <c r="N222" s="51" t="s">
        <v>84</v>
      </c>
      <c r="O222" s="51" t="s">
        <v>84</v>
      </c>
      <c r="P222" s="52" t="s">
        <v>84</v>
      </c>
      <c r="Q222" s="52" t="s">
        <v>84</v>
      </c>
      <c r="R222" s="51" t="s">
        <v>84</v>
      </c>
      <c r="S222" s="51" t="s">
        <v>84</v>
      </c>
      <c r="T222" s="51" t="s">
        <v>84</v>
      </c>
      <c r="U222" s="51" t="s">
        <v>84</v>
      </c>
      <c r="V222" s="51" t="s">
        <v>84</v>
      </c>
      <c r="W222" s="51" t="s">
        <v>84</v>
      </c>
      <c r="X222" s="51" t="s">
        <v>84</v>
      </c>
      <c r="Y222" s="51" t="s">
        <v>84</v>
      </c>
      <c r="Z222" s="51" t="s">
        <v>84</v>
      </c>
      <c r="AA222" s="51" t="s">
        <v>84</v>
      </c>
      <c r="AB222" s="51" t="s">
        <v>84</v>
      </c>
      <c r="AC222" s="51" t="s">
        <v>84</v>
      </c>
      <c r="AD222" s="51" t="s">
        <v>84</v>
      </c>
      <c r="AE222" s="51" t="s">
        <v>84</v>
      </c>
      <c r="AF222" s="51" t="s">
        <v>84</v>
      </c>
      <c r="AG222" s="51" t="s">
        <v>84</v>
      </c>
      <c r="AH222" s="51" t="s">
        <v>84</v>
      </c>
      <c r="AI222" s="51" t="s">
        <v>84</v>
      </c>
      <c r="AJ222" s="51" t="s">
        <v>84</v>
      </c>
      <c r="AK222" s="51" t="s">
        <v>84</v>
      </c>
      <c r="AL222" s="51" t="s">
        <v>84</v>
      </c>
      <c r="AM222" s="51" t="s">
        <v>84</v>
      </c>
      <c r="AN222" s="51" t="s">
        <v>84</v>
      </c>
      <c r="AO222" s="51" t="s">
        <v>84</v>
      </c>
      <c r="AP222" s="51" t="s">
        <v>84</v>
      </c>
      <c r="AQ222" s="52" t="s">
        <v>84</v>
      </c>
      <c r="AR222" s="51" t="s">
        <v>84</v>
      </c>
      <c r="AS222" s="51" t="s">
        <v>84</v>
      </c>
      <c r="AT222" s="51" t="s">
        <v>84</v>
      </c>
      <c r="AU222" s="52" t="s">
        <v>84</v>
      </c>
      <c r="AV222" s="2" t="s">
        <v>84</v>
      </c>
      <c r="AW222" s="2" t="s">
        <v>84</v>
      </c>
      <c r="AX222" s="2" t="s">
        <v>84</v>
      </c>
      <c r="AZ222" s="137" t="str">
        <f t="shared" si="3"/>
        <v>0</v>
      </c>
    </row>
    <row r="223" spans="1:52" hidden="1" x14ac:dyDescent="0.2">
      <c r="A223" s="103"/>
      <c r="B223" s="75"/>
      <c r="C223" s="51"/>
      <c r="D223" s="51"/>
      <c r="E223" s="51"/>
      <c r="F223" s="51"/>
      <c r="G223" s="51"/>
      <c r="H223" s="51"/>
      <c r="I223" s="51"/>
      <c r="J223" s="51"/>
      <c r="K223" s="52"/>
      <c r="L223" s="52"/>
      <c r="M223" s="52"/>
      <c r="N223" s="51"/>
      <c r="O223" s="51"/>
      <c r="P223" s="52"/>
      <c r="Q223" s="52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2"/>
      <c r="AR223" s="51"/>
      <c r="AS223" s="51"/>
      <c r="AT223" s="51"/>
      <c r="AU223" s="52"/>
      <c r="AV223" s="2"/>
      <c r="AW223" s="2"/>
      <c r="AX223" s="2"/>
      <c r="AZ223" s="137">
        <f t="shared" si="3"/>
        <v>0</v>
      </c>
    </row>
    <row r="224" spans="1:52" hidden="1" x14ac:dyDescent="0.2">
      <c r="A224" s="103" t="s">
        <v>342</v>
      </c>
      <c r="B224" s="120" t="s">
        <v>343</v>
      </c>
      <c r="C224" s="51"/>
      <c r="D224" s="51"/>
      <c r="E224" s="51"/>
      <c r="F224" s="51"/>
      <c r="G224" s="51"/>
      <c r="H224" s="51"/>
      <c r="I224" s="51"/>
      <c r="J224" s="51"/>
      <c r="K224" s="52"/>
      <c r="L224" s="52"/>
      <c r="M224" s="52"/>
      <c r="N224" s="51"/>
      <c r="O224" s="51"/>
      <c r="P224" s="52"/>
      <c r="Q224" s="52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2"/>
      <c r="AR224" s="51"/>
      <c r="AS224" s="51"/>
      <c r="AT224" s="51"/>
      <c r="AU224" s="52"/>
      <c r="AV224" s="2"/>
      <c r="AW224" s="2"/>
      <c r="AX224" s="2"/>
      <c r="AZ224" s="137">
        <f t="shared" si="3"/>
        <v>0</v>
      </c>
    </row>
    <row r="225" spans="1:52" hidden="1" x14ac:dyDescent="0.2">
      <c r="A225" s="103" t="s">
        <v>344</v>
      </c>
      <c r="B225" s="75" t="s">
        <v>345</v>
      </c>
      <c r="C225" s="51"/>
      <c r="D225" s="51"/>
      <c r="E225" s="51"/>
      <c r="F225" s="51"/>
      <c r="G225" s="51"/>
      <c r="H225" s="51"/>
      <c r="I225" s="51"/>
      <c r="J225" s="51"/>
      <c r="K225" s="52"/>
      <c r="L225" s="52"/>
      <c r="M225" s="52"/>
      <c r="N225" s="51"/>
      <c r="O225" s="51"/>
      <c r="P225" s="52"/>
      <c r="Q225" s="52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4">
        <f>SUM(AP226)</f>
        <v>680456000</v>
      </c>
      <c r="AQ225" s="52"/>
      <c r="AR225" s="51"/>
      <c r="AS225" s="51"/>
      <c r="AT225" s="51"/>
      <c r="AU225" s="52"/>
      <c r="AV225" s="2"/>
      <c r="AW225" s="2"/>
      <c r="AX225" s="2"/>
      <c r="AZ225" s="137" t="str">
        <f t="shared" si="3"/>
        <v>0</v>
      </c>
    </row>
    <row r="226" spans="1:52" hidden="1" x14ac:dyDescent="0.2">
      <c r="A226" s="103"/>
      <c r="B226" s="55" t="s">
        <v>346</v>
      </c>
      <c r="C226" s="41" t="s">
        <v>348</v>
      </c>
      <c r="D226" s="41" t="s">
        <v>347</v>
      </c>
      <c r="E226" s="41" t="s">
        <v>348</v>
      </c>
      <c r="F226" s="56"/>
      <c r="G226" s="56"/>
      <c r="H226" s="56"/>
      <c r="I226" s="56"/>
      <c r="J226" s="56"/>
      <c r="K226" s="52" t="s">
        <v>84</v>
      </c>
      <c r="L226" s="52" t="s">
        <v>84</v>
      </c>
      <c r="M226" s="52" t="s">
        <v>84</v>
      </c>
      <c r="N226" s="51" t="s">
        <v>84</v>
      </c>
      <c r="O226" s="51" t="s">
        <v>84</v>
      </c>
      <c r="P226" s="52" t="s">
        <v>84</v>
      </c>
      <c r="Q226" s="52" t="s">
        <v>84</v>
      </c>
      <c r="R226" s="51" t="s">
        <v>84</v>
      </c>
      <c r="S226" s="51" t="s">
        <v>84</v>
      </c>
      <c r="T226" s="56"/>
      <c r="U226" s="56"/>
      <c r="V226" s="56"/>
      <c r="W226" s="56"/>
      <c r="X226" s="56"/>
      <c r="Y226" s="41" t="s">
        <v>349</v>
      </c>
      <c r="Z226" s="51" t="s">
        <v>84</v>
      </c>
      <c r="AA226" s="51" t="s">
        <v>84</v>
      </c>
      <c r="AB226" s="51" t="s">
        <v>84</v>
      </c>
      <c r="AC226" s="51" t="s">
        <v>84</v>
      </c>
      <c r="AD226" s="51" t="s">
        <v>84</v>
      </c>
      <c r="AE226" s="51" t="s">
        <v>84</v>
      </c>
      <c r="AF226" s="51" t="s">
        <v>84</v>
      </c>
      <c r="AG226" s="51" t="s">
        <v>84</v>
      </c>
      <c r="AH226" s="51" t="s">
        <v>84</v>
      </c>
      <c r="AI226" s="51" t="s">
        <v>84</v>
      </c>
      <c r="AJ226" s="43">
        <v>419</v>
      </c>
      <c r="AK226" s="56"/>
      <c r="AL226" s="51" t="s">
        <v>84</v>
      </c>
      <c r="AM226" s="51" t="s">
        <v>84</v>
      </c>
      <c r="AN226" s="51" t="s">
        <v>84</v>
      </c>
      <c r="AO226" s="51" t="s">
        <v>84</v>
      </c>
      <c r="AP226" s="119">
        <v>680456000</v>
      </c>
      <c r="AQ226" s="52" t="s">
        <v>63</v>
      </c>
      <c r="AR226" s="56"/>
      <c r="AS226" s="56"/>
      <c r="AT226" s="56"/>
      <c r="AU226" s="52" t="s">
        <v>63</v>
      </c>
      <c r="AV226" s="23"/>
      <c r="AW226" s="24"/>
      <c r="AX226" s="25"/>
      <c r="AZ226" s="137" t="str">
        <f t="shared" si="3"/>
        <v>0</v>
      </c>
    </row>
    <row r="227" spans="1:52" hidden="1" x14ac:dyDescent="0.2">
      <c r="A227" s="103"/>
      <c r="B227" s="55"/>
      <c r="C227" s="55"/>
      <c r="D227" s="55"/>
      <c r="E227" s="55"/>
      <c r="F227" s="55"/>
      <c r="G227" s="55"/>
      <c r="H227" s="55"/>
      <c r="I227" s="55"/>
      <c r="J227" s="55"/>
      <c r="K227" s="117"/>
      <c r="L227" s="117"/>
      <c r="M227" s="117"/>
      <c r="N227" s="55"/>
      <c r="O227" s="55"/>
      <c r="P227" s="117"/>
      <c r="Q227" s="117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117"/>
      <c r="AR227" s="55"/>
      <c r="AS227" s="55"/>
      <c r="AT227" s="55"/>
      <c r="AU227" s="117"/>
      <c r="AV227" s="3"/>
      <c r="AW227" s="3"/>
      <c r="AX227" s="3"/>
      <c r="AZ227" s="137">
        <f t="shared" si="3"/>
        <v>0</v>
      </c>
    </row>
    <row r="228" spans="1:52" hidden="1" x14ac:dyDescent="0.2">
      <c r="A228" s="103" t="s">
        <v>350</v>
      </c>
      <c r="B228" s="75" t="s">
        <v>351</v>
      </c>
      <c r="C228" s="55"/>
      <c r="D228" s="55"/>
      <c r="E228" s="55"/>
      <c r="F228" s="55"/>
      <c r="G228" s="55"/>
      <c r="H228" s="55"/>
      <c r="I228" s="55"/>
      <c r="J228" s="55"/>
      <c r="K228" s="117"/>
      <c r="L228" s="117"/>
      <c r="M228" s="117"/>
      <c r="N228" s="55"/>
      <c r="O228" s="55"/>
      <c r="P228" s="117"/>
      <c r="Q228" s="117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117"/>
      <c r="AR228" s="55"/>
      <c r="AS228" s="55"/>
      <c r="AT228" s="55"/>
      <c r="AU228" s="117"/>
      <c r="AV228" s="3"/>
      <c r="AW228" s="3"/>
      <c r="AX228" s="3"/>
      <c r="AZ228" s="137">
        <f t="shared" si="3"/>
        <v>0</v>
      </c>
    </row>
    <row r="229" spans="1:52" hidden="1" x14ac:dyDescent="0.2">
      <c r="A229" s="103"/>
      <c r="B229" s="55" t="s">
        <v>346</v>
      </c>
      <c r="C229" s="51" t="s">
        <v>84</v>
      </c>
      <c r="D229" s="51" t="s">
        <v>84</v>
      </c>
      <c r="E229" s="51" t="s">
        <v>84</v>
      </c>
      <c r="F229" s="51" t="s">
        <v>84</v>
      </c>
      <c r="G229" s="51" t="s">
        <v>84</v>
      </c>
      <c r="H229" s="51" t="s">
        <v>84</v>
      </c>
      <c r="I229" s="51" t="s">
        <v>84</v>
      </c>
      <c r="J229" s="51" t="s">
        <v>84</v>
      </c>
      <c r="K229" s="52" t="s">
        <v>84</v>
      </c>
      <c r="L229" s="52" t="s">
        <v>84</v>
      </c>
      <c r="M229" s="52" t="s">
        <v>84</v>
      </c>
      <c r="N229" s="51" t="s">
        <v>84</v>
      </c>
      <c r="O229" s="51" t="s">
        <v>84</v>
      </c>
      <c r="P229" s="52" t="s">
        <v>84</v>
      </c>
      <c r="Q229" s="52" t="s">
        <v>84</v>
      </c>
      <c r="R229" s="51" t="s">
        <v>84</v>
      </c>
      <c r="S229" s="51" t="s">
        <v>84</v>
      </c>
      <c r="T229" s="51" t="s">
        <v>84</v>
      </c>
      <c r="U229" s="51" t="s">
        <v>84</v>
      </c>
      <c r="V229" s="51" t="s">
        <v>84</v>
      </c>
      <c r="W229" s="51" t="s">
        <v>84</v>
      </c>
      <c r="X229" s="51" t="s">
        <v>84</v>
      </c>
      <c r="Y229" s="51" t="s">
        <v>84</v>
      </c>
      <c r="Z229" s="51" t="s">
        <v>84</v>
      </c>
      <c r="AA229" s="51" t="s">
        <v>84</v>
      </c>
      <c r="AB229" s="51" t="s">
        <v>84</v>
      </c>
      <c r="AC229" s="51" t="s">
        <v>84</v>
      </c>
      <c r="AD229" s="51" t="s">
        <v>84</v>
      </c>
      <c r="AE229" s="51" t="s">
        <v>84</v>
      </c>
      <c r="AF229" s="51" t="s">
        <v>84</v>
      </c>
      <c r="AG229" s="51" t="s">
        <v>84</v>
      </c>
      <c r="AH229" s="51" t="s">
        <v>84</v>
      </c>
      <c r="AI229" s="51" t="s">
        <v>84</v>
      </c>
      <c r="AJ229" s="51" t="s">
        <v>84</v>
      </c>
      <c r="AK229" s="51" t="s">
        <v>84</v>
      </c>
      <c r="AL229" s="51" t="s">
        <v>84</v>
      </c>
      <c r="AM229" s="51" t="s">
        <v>84</v>
      </c>
      <c r="AN229" s="51" t="s">
        <v>84</v>
      </c>
      <c r="AO229" s="51" t="s">
        <v>84</v>
      </c>
      <c r="AP229" s="51" t="s">
        <v>84</v>
      </c>
      <c r="AQ229" s="52" t="s">
        <v>84</v>
      </c>
      <c r="AR229" s="51" t="s">
        <v>84</v>
      </c>
      <c r="AS229" s="51" t="s">
        <v>84</v>
      </c>
      <c r="AT229" s="51" t="s">
        <v>84</v>
      </c>
      <c r="AU229" s="52" t="s">
        <v>84</v>
      </c>
      <c r="AV229" s="2" t="s">
        <v>84</v>
      </c>
      <c r="AW229" s="2" t="s">
        <v>84</v>
      </c>
      <c r="AX229" s="2" t="s">
        <v>84</v>
      </c>
      <c r="AZ229" s="137" t="str">
        <f t="shared" si="3"/>
        <v>0</v>
      </c>
    </row>
    <row r="230" spans="1:52" hidden="1" x14ac:dyDescent="0.2">
      <c r="A230" s="103"/>
      <c r="B230" s="75"/>
      <c r="C230" s="51"/>
      <c r="D230" s="51"/>
      <c r="E230" s="51"/>
      <c r="F230" s="51"/>
      <c r="G230" s="51"/>
      <c r="H230" s="51"/>
      <c r="I230" s="51"/>
      <c r="J230" s="51"/>
      <c r="K230" s="52"/>
      <c r="L230" s="52"/>
      <c r="M230" s="52"/>
      <c r="N230" s="51"/>
      <c r="O230" s="51"/>
      <c r="P230" s="52"/>
      <c r="Q230" s="52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2"/>
      <c r="AR230" s="51"/>
      <c r="AS230" s="51"/>
      <c r="AT230" s="51"/>
      <c r="AU230" s="52"/>
      <c r="AV230" s="2"/>
      <c r="AW230" s="2"/>
      <c r="AX230" s="2"/>
      <c r="AZ230" s="137">
        <f t="shared" si="3"/>
        <v>0</v>
      </c>
    </row>
    <row r="231" spans="1:52" hidden="1" x14ac:dyDescent="0.2">
      <c r="A231" s="103" t="s">
        <v>352</v>
      </c>
      <c r="B231" s="120" t="s">
        <v>353</v>
      </c>
      <c r="C231" s="51"/>
      <c r="D231" s="51"/>
      <c r="E231" s="51"/>
      <c r="F231" s="51"/>
      <c r="G231" s="51"/>
      <c r="H231" s="51"/>
      <c r="I231" s="51"/>
      <c r="J231" s="51"/>
      <c r="K231" s="52"/>
      <c r="L231" s="52"/>
      <c r="M231" s="52"/>
      <c r="N231" s="51"/>
      <c r="O231" s="51"/>
      <c r="P231" s="52"/>
      <c r="Q231" s="52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2"/>
      <c r="AR231" s="51"/>
      <c r="AS231" s="51"/>
      <c r="AT231" s="51"/>
      <c r="AU231" s="52"/>
      <c r="AV231" s="2"/>
      <c r="AW231" s="2"/>
      <c r="AX231" s="2"/>
      <c r="AZ231" s="137">
        <f t="shared" si="3"/>
        <v>0</v>
      </c>
    </row>
    <row r="232" spans="1:52" hidden="1" x14ac:dyDescent="0.2">
      <c r="A232" s="103" t="s">
        <v>354</v>
      </c>
      <c r="B232" s="75" t="s">
        <v>355</v>
      </c>
      <c r="C232" s="51"/>
      <c r="D232" s="51"/>
      <c r="E232" s="51"/>
      <c r="F232" s="51"/>
      <c r="G232" s="51"/>
      <c r="H232" s="51"/>
      <c r="I232" s="51"/>
      <c r="J232" s="51"/>
      <c r="K232" s="52"/>
      <c r="L232" s="52"/>
      <c r="M232" s="52"/>
      <c r="N232" s="51"/>
      <c r="O232" s="51"/>
      <c r="P232" s="52"/>
      <c r="Q232" s="52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2"/>
      <c r="AR232" s="51"/>
      <c r="AS232" s="51"/>
      <c r="AT232" s="51"/>
      <c r="AU232" s="52"/>
      <c r="AV232" s="2"/>
      <c r="AW232" s="2"/>
      <c r="AX232" s="2"/>
      <c r="AZ232" s="137">
        <f t="shared" si="3"/>
        <v>0</v>
      </c>
    </row>
    <row r="233" spans="1:52" hidden="1" x14ac:dyDescent="0.2">
      <c r="A233" s="103"/>
      <c r="B233" s="55" t="s">
        <v>356</v>
      </c>
      <c r="C233" s="51" t="s">
        <v>84</v>
      </c>
      <c r="D233" s="51" t="s">
        <v>84</v>
      </c>
      <c r="E233" s="51" t="s">
        <v>84</v>
      </c>
      <c r="F233" s="51" t="s">
        <v>84</v>
      </c>
      <c r="G233" s="51" t="s">
        <v>84</v>
      </c>
      <c r="H233" s="51" t="s">
        <v>84</v>
      </c>
      <c r="I233" s="51" t="s">
        <v>84</v>
      </c>
      <c r="J233" s="51" t="s">
        <v>84</v>
      </c>
      <c r="K233" s="52" t="s">
        <v>84</v>
      </c>
      <c r="L233" s="52" t="s">
        <v>84</v>
      </c>
      <c r="M233" s="52" t="s">
        <v>84</v>
      </c>
      <c r="N233" s="51" t="s">
        <v>84</v>
      </c>
      <c r="O233" s="51" t="s">
        <v>84</v>
      </c>
      <c r="P233" s="52" t="s">
        <v>84</v>
      </c>
      <c r="Q233" s="52" t="s">
        <v>84</v>
      </c>
      <c r="R233" s="51" t="s">
        <v>84</v>
      </c>
      <c r="S233" s="51" t="s">
        <v>84</v>
      </c>
      <c r="T233" s="51" t="s">
        <v>84</v>
      </c>
      <c r="U233" s="51" t="s">
        <v>84</v>
      </c>
      <c r="V233" s="51" t="s">
        <v>84</v>
      </c>
      <c r="W233" s="51" t="s">
        <v>84</v>
      </c>
      <c r="X233" s="51" t="s">
        <v>84</v>
      </c>
      <c r="Y233" s="51" t="s">
        <v>84</v>
      </c>
      <c r="Z233" s="51" t="s">
        <v>84</v>
      </c>
      <c r="AA233" s="51" t="s">
        <v>84</v>
      </c>
      <c r="AB233" s="51" t="s">
        <v>84</v>
      </c>
      <c r="AC233" s="51" t="s">
        <v>84</v>
      </c>
      <c r="AD233" s="51" t="s">
        <v>84</v>
      </c>
      <c r="AE233" s="51" t="s">
        <v>84</v>
      </c>
      <c r="AF233" s="51" t="s">
        <v>84</v>
      </c>
      <c r="AG233" s="51" t="s">
        <v>84</v>
      </c>
      <c r="AH233" s="51" t="s">
        <v>84</v>
      </c>
      <c r="AI233" s="51" t="s">
        <v>84</v>
      </c>
      <c r="AJ233" s="51" t="s">
        <v>84</v>
      </c>
      <c r="AK233" s="51" t="s">
        <v>84</v>
      </c>
      <c r="AL233" s="51" t="s">
        <v>84</v>
      </c>
      <c r="AM233" s="51" t="s">
        <v>84</v>
      </c>
      <c r="AN233" s="51" t="s">
        <v>84</v>
      </c>
      <c r="AO233" s="51" t="s">
        <v>84</v>
      </c>
      <c r="AP233" s="51" t="s">
        <v>84</v>
      </c>
      <c r="AQ233" s="52" t="s">
        <v>84</v>
      </c>
      <c r="AR233" s="51" t="s">
        <v>84</v>
      </c>
      <c r="AS233" s="51" t="s">
        <v>84</v>
      </c>
      <c r="AT233" s="51" t="s">
        <v>84</v>
      </c>
      <c r="AU233" s="52" t="s">
        <v>84</v>
      </c>
      <c r="AV233" s="2" t="s">
        <v>84</v>
      </c>
      <c r="AW233" s="2" t="s">
        <v>84</v>
      </c>
      <c r="AX233" s="2" t="s">
        <v>84</v>
      </c>
      <c r="AZ233" s="137" t="str">
        <f t="shared" si="3"/>
        <v>0</v>
      </c>
    </row>
    <row r="234" spans="1:52" hidden="1" x14ac:dyDescent="0.2">
      <c r="A234" s="103"/>
      <c r="B234" s="75"/>
      <c r="C234" s="51"/>
      <c r="D234" s="51"/>
      <c r="E234" s="51"/>
      <c r="F234" s="51"/>
      <c r="G234" s="51"/>
      <c r="H234" s="51"/>
      <c r="I234" s="51"/>
      <c r="J234" s="51"/>
      <c r="K234" s="52"/>
      <c r="L234" s="52"/>
      <c r="M234" s="52"/>
      <c r="N234" s="51"/>
      <c r="O234" s="51"/>
      <c r="P234" s="52"/>
      <c r="Q234" s="52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2"/>
      <c r="AR234" s="51"/>
      <c r="AS234" s="51"/>
      <c r="AT234" s="51"/>
      <c r="AU234" s="52"/>
      <c r="AV234" s="2"/>
      <c r="AW234" s="2"/>
      <c r="AX234" s="2"/>
      <c r="AZ234" s="137">
        <f t="shared" si="3"/>
        <v>0</v>
      </c>
    </row>
    <row r="235" spans="1:52" hidden="1" x14ac:dyDescent="0.2">
      <c r="A235" s="103" t="s">
        <v>357</v>
      </c>
      <c r="B235" s="75" t="s">
        <v>358</v>
      </c>
      <c r="C235" s="51"/>
      <c r="D235" s="51"/>
      <c r="E235" s="51"/>
      <c r="F235" s="51"/>
      <c r="G235" s="51"/>
      <c r="H235" s="51"/>
      <c r="I235" s="51"/>
      <c r="J235" s="51"/>
      <c r="K235" s="52"/>
      <c r="L235" s="52"/>
      <c r="M235" s="52"/>
      <c r="N235" s="51"/>
      <c r="O235" s="51"/>
      <c r="P235" s="52"/>
      <c r="Q235" s="52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2"/>
      <c r="AR235" s="51"/>
      <c r="AS235" s="51"/>
      <c r="AT235" s="51"/>
      <c r="AU235" s="52"/>
      <c r="AV235" s="2"/>
      <c r="AW235" s="2"/>
      <c r="AX235" s="2"/>
      <c r="AZ235" s="137">
        <f t="shared" si="3"/>
        <v>0</v>
      </c>
    </row>
    <row r="236" spans="1:52" hidden="1" x14ac:dyDescent="0.2">
      <c r="A236" s="103"/>
      <c r="B236" s="55" t="s">
        <v>356</v>
      </c>
      <c r="C236" s="51" t="s">
        <v>84</v>
      </c>
      <c r="D236" s="51" t="s">
        <v>84</v>
      </c>
      <c r="E236" s="51" t="s">
        <v>84</v>
      </c>
      <c r="F236" s="51" t="s">
        <v>84</v>
      </c>
      <c r="G236" s="51" t="s">
        <v>84</v>
      </c>
      <c r="H236" s="51" t="s">
        <v>84</v>
      </c>
      <c r="I236" s="51" t="s">
        <v>84</v>
      </c>
      <c r="J236" s="51" t="s">
        <v>84</v>
      </c>
      <c r="K236" s="52" t="s">
        <v>84</v>
      </c>
      <c r="L236" s="52" t="s">
        <v>84</v>
      </c>
      <c r="M236" s="52" t="s">
        <v>84</v>
      </c>
      <c r="N236" s="51" t="s">
        <v>84</v>
      </c>
      <c r="O236" s="51" t="s">
        <v>84</v>
      </c>
      <c r="P236" s="52" t="s">
        <v>84</v>
      </c>
      <c r="Q236" s="52" t="s">
        <v>84</v>
      </c>
      <c r="R236" s="51" t="s">
        <v>84</v>
      </c>
      <c r="S236" s="51" t="s">
        <v>84</v>
      </c>
      <c r="T236" s="51" t="s">
        <v>84</v>
      </c>
      <c r="U236" s="51" t="s">
        <v>84</v>
      </c>
      <c r="V236" s="51" t="s">
        <v>84</v>
      </c>
      <c r="W236" s="51" t="s">
        <v>84</v>
      </c>
      <c r="X236" s="51" t="s">
        <v>84</v>
      </c>
      <c r="Y236" s="51" t="s">
        <v>84</v>
      </c>
      <c r="Z236" s="51" t="s">
        <v>84</v>
      </c>
      <c r="AA236" s="51" t="s">
        <v>84</v>
      </c>
      <c r="AB236" s="51" t="s">
        <v>84</v>
      </c>
      <c r="AC236" s="51" t="s">
        <v>84</v>
      </c>
      <c r="AD236" s="51" t="s">
        <v>84</v>
      </c>
      <c r="AE236" s="51" t="s">
        <v>84</v>
      </c>
      <c r="AF236" s="51" t="s">
        <v>84</v>
      </c>
      <c r="AG236" s="51" t="s">
        <v>84</v>
      </c>
      <c r="AH236" s="51" t="s">
        <v>84</v>
      </c>
      <c r="AI236" s="51" t="s">
        <v>84</v>
      </c>
      <c r="AJ236" s="51" t="s">
        <v>84</v>
      </c>
      <c r="AK236" s="51" t="s">
        <v>84</v>
      </c>
      <c r="AL236" s="51" t="s">
        <v>84</v>
      </c>
      <c r="AM236" s="51" t="s">
        <v>84</v>
      </c>
      <c r="AN236" s="51" t="s">
        <v>84</v>
      </c>
      <c r="AO236" s="51" t="s">
        <v>84</v>
      </c>
      <c r="AP236" s="51" t="s">
        <v>84</v>
      </c>
      <c r="AQ236" s="52" t="s">
        <v>84</v>
      </c>
      <c r="AR236" s="51" t="s">
        <v>84</v>
      </c>
      <c r="AS236" s="51" t="s">
        <v>84</v>
      </c>
      <c r="AT236" s="51" t="s">
        <v>84</v>
      </c>
      <c r="AU236" s="52" t="s">
        <v>84</v>
      </c>
      <c r="AV236" s="2" t="s">
        <v>84</v>
      </c>
      <c r="AW236" s="2" t="s">
        <v>84</v>
      </c>
      <c r="AX236" s="2" t="s">
        <v>84</v>
      </c>
      <c r="AZ236" s="137" t="str">
        <f t="shared" si="3"/>
        <v>0</v>
      </c>
    </row>
    <row r="237" spans="1:52" hidden="1" x14ac:dyDescent="0.2">
      <c r="A237" s="103"/>
      <c r="B237" s="75"/>
      <c r="C237" s="75"/>
      <c r="D237" s="75"/>
      <c r="E237" s="75"/>
      <c r="F237" s="75"/>
      <c r="G237" s="75"/>
      <c r="H237" s="75"/>
      <c r="I237" s="75"/>
      <c r="J237" s="75"/>
      <c r="K237" s="78"/>
      <c r="L237" s="78"/>
      <c r="M237" s="78"/>
      <c r="N237" s="75"/>
      <c r="O237" s="75"/>
      <c r="P237" s="78"/>
      <c r="Q237" s="78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8"/>
      <c r="AR237" s="75"/>
      <c r="AS237" s="75"/>
      <c r="AT237" s="75"/>
      <c r="AU237" s="78"/>
      <c r="AV237" s="4"/>
      <c r="AW237" s="4"/>
      <c r="AX237" s="4"/>
      <c r="AZ237" s="137">
        <f t="shared" si="3"/>
        <v>0</v>
      </c>
    </row>
    <row r="238" spans="1:52" hidden="1" x14ac:dyDescent="0.2">
      <c r="A238" s="103" t="s">
        <v>359</v>
      </c>
      <c r="B238" s="75" t="s">
        <v>360</v>
      </c>
      <c r="C238" s="51"/>
      <c r="D238" s="51"/>
      <c r="E238" s="51"/>
      <c r="F238" s="51"/>
      <c r="G238" s="51"/>
      <c r="H238" s="51"/>
      <c r="I238" s="51"/>
      <c r="J238" s="51"/>
      <c r="K238" s="52"/>
      <c r="L238" s="52"/>
      <c r="M238" s="52"/>
      <c r="N238" s="51"/>
      <c r="O238" s="51"/>
      <c r="P238" s="52"/>
      <c r="Q238" s="52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2"/>
      <c r="AR238" s="51"/>
      <c r="AS238" s="51"/>
      <c r="AT238" s="51"/>
      <c r="AU238" s="52"/>
      <c r="AV238" s="2"/>
      <c r="AW238" s="2"/>
      <c r="AX238" s="2"/>
      <c r="AZ238" s="137">
        <f t="shared" si="3"/>
        <v>0</v>
      </c>
    </row>
    <row r="239" spans="1:52" hidden="1" x14ac:dyDescent="0.2">
      <c r="A239" s="103"/>
      <c r="B239" s="55" t="s">
        <v>356</v>
      </c>
      <c r="C239" s="51" t="s">
        <v>84</v>
      </c>
      <c r="D239" s="51" t="s">
        <v>84</v>
      </c>
      <c r="E239" s="51" t="s">
        <v>84</v>
      </c>
      <c r="F239" s="51" t="s">
        <v>84</v>
      </c>
      <c r="G239" s="51" t="s">
        <v>84</v>
      </c>
      <c r="H239" s="51" t="s">
        <v>84</v>
      </c>
      <c r="I239" s="51" t="s">
        <v>84</v>
      </c>
      <c r="J239" s="51" t="s">
        <v>84</v>
      </c>
      <c r="K239" s="52" t="s">
        <v>84</v>
      </c>
      <c r="L239" s="52" t="s">
        <v>84</v>
      </c>
      <c r="M239" s="52" t="s">
        <v>84</v>
      </c>
      <c r="N239" s="51" t="s">
        <v>84</v>
      </c>
      <c r="O239" s="51" t="s">
        <v>84</v>
      </c>
      <c r="P239" s="52" t="s">
        <v>84</v>
      </c>
      <c r="Q239" s="52" t="s">
        <v>84</v>
      </c>
      <c r="R239" s="51" t="s">
        <v>84</v>
      </c>
      <c r="S239" s="51" t="s">
        <v>84</v>
      </c>
      <c r="T239" s="51" t="s">
        <v>84</v>
      </c>
      <c r="U239" s="51" t="s">
        <v>84</v>
      </c>
      <c r="V239" s="51" t="s">
        <v>84</v>
      </c>
      <c r="W239" s="51" t="s">
        <v>84</v>
      </c>
      <c r="X239" s="51" t="s">
        <v>84</v>
      </c>
      <c r="Y239" s="51" t="s">
        <v>84</v>
      </c>
      <c r="Z239" s="51" t="s">
        <v>84</v>
      </c>
      <c r="AA239" s="51" t="s">
        <v>84</v>
      </c>
      <c r="AB239" s="51" t="s">
        <v>84</v>
      </c>
      <c r="AC239" s="51" t="s">
        <v>84</v>
      </c>
      <c r="AD239" s="51" t="s">
        <v>84</v>
      </c>
      <c r="AE239" s="51" t="s">
        <v>84</v>
      </c>
      <c r="AF239" s="51" t="s">
        <v>84</v>
      </c>
      <c r="AG239" s="51" t="s">
        <v>84</v>
      </c>
      <c r="AH239" s="51" t="s">
        <v>84</v>
      </c>
      <c r="AI239" s="51" t="s">
        <v>84</v>
      </c>
      <c r="AJ239" s="51" t="s">
        <v>84</v>
      </c>
      <c r="AK239" s="51" t="s">
        <v>84</v>
      </c>
      <c r="AL239" s="51" t="s">
        <v>84</v>
      </c>
      <c r="AM239" s="51" t="s">
        <v>84</v>
      </c>
      <c r="AN239" s="51" t="s">
        <v>84</v>
      </c>
      <c r="AO239" s="51" t="s">
        <v>84</v>
      </c>
      <c r="AP239" s="51" t="s">
        <v>84</v>
      </c>
      <c r="AQ239" s="52" t="s">
        <v>84</v>
      </c>
      <c r="AR239" s="51" t="s">
        <v>84</v>
      </c>
      <c r="AS239" s="51" t="s">
        <v>84</v>
      </c>
      <c r="AT239" s="51" t="s">
        <v>84</v>
      </c>
      <c r="AU239" s="52" t="s">
        <v>84</v>
      </c>
      <c r="AV239" s="2" t="s">
        <v>84</v>
      </c>
      <c r="AW239" s="2" t="s">
        <v>84</v>
      </c>
      <c r="AX239" s="2" t="s">
        <v>84</v>
      </c>
      <c r="AZ239" s="137" t="str">
        <f t="shared" si="3"/>
        <v>0</v>
      </c>
    </row>
    <row r="240" spans="1:52" hidden="1" x14ac:dyDescent="0.2">
      <c r="A240" s="103"/>
      <c r="B240" s="75"/>
      <c r="C240" s="75"/>
      <c r="D240" s="75"/>
      <c r="E240" s="75"/>
      <c r="F240" s="75"/>
      <c r="G240" s="75"/>
      <c r="H240" s="75"/>
      <c r="I240" s="75"/>
      <c r="J240" s="75"/>
      <c r="K240" s="78"/>
      <c r="L240" s="78"/>
      <c r="M240" s="78"/>
      <c r="N240" s="75"/>
      <c r="O240" s="75"/>
      <c r="P240" s="78"/>
      <c r="Q240" s="78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78"/>
      <c r="AR240" s="75"/>
      <c r="AS240" s="75"/>
      <c r="AT240" s="75"/>
      <c r="AU240" s="78"/>
      <c r="AV240" s="4"/>
      <c r="AW240" s="4"/>
      <c r="AX240" s="4"/>
      <c r="AZ240" s="137">
        <f t="shared" si="3"/>
        <v>0</v>
      </c>
    </row>
    <row r="241" spans="1:52" hidden="1" x14ac:dyDescent="0.2">
      <c r="A241" s="103" t="s">
        <v>361</v>
      </c>
      <c r="B241" s="75" t="s">
        <v>362</v>
      </c>
      <c r="C241" s="51"/>
      <c r="D241" s="51"/>
      <c r="E241" s="51"/>
      <c r="F241" s="51"/>
      <c r="G241" s="51"/>
      <c r="H241" s="51"/>
      <c r="I241" s="51"/>
      <c r="J241" s="51"/>
      <c r="K241" s="52"/>
      <c r="L241" s="52"/>
      <c r="M241" s="52"/>
      <c r="N241" s="51"/>
      <c r="O241" s="51"/>
      <c r="P241" s="52"/>
      <c r="Q241" s="52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2"/>
      <c r="AR241" s="51"/>
      <c r="AS241" s="51"/>
      <c r="AT241" s="51"/>
      <c r="AU241" s="52"/>
      <c r="AV241" s="2"/>
      <c r="AW241" s="2"/>
      <c r="AX241" s="2"/>
      <c r="AZ241" s="137">
        <f t="shared" si="3"/>
        <v>0</v>
      </c>
    </row>
    <row r="242" spans="1:52" hidden="1" x14ac:dyDescent="0.2">
      <c r="A242" s="103"/>
      <c r="B242" s="55" t="s">
        <v>356</v>
      </c>
      <c r="C242" s="51" t="s">
        <v>84</v>
      </c>
      <c r="D242" s="51" t="s">
        <v>84</v>
      </c>
      <c r="E242" s="51" t="s">
        <v>84</v>
      </c>
      <c r="F242" s="51" t="s">
        <v>84</v>
      </c>
      <c r="G242" s="51" t="s">
        <v>84</v>
      </c>
      <c r="H242" s="51" t="s">
        <v>84</v>
      </c>
      <c r="I242" s="51" t="s">
        <v>84</v>
      </c>
      <c r="J242" s="51" t="s">
        <v>84</v>
      </c>
      <c r="K242" s="52" t="s">
        <v>84</v>
      </c>
      <c r="L242" s="52" t="s">
        <v>84</v>
      </c>
      <c r="M242" s="52" t="s">
        <v>84</v>
      </c>
      <c r="N242" s="51" t="s">
        <v>84</v>
      </c>
      <c r="O242" s="51" t="s">
        <v>84</v>
      </c>
      <c r="P242" s="52" t="s">
        <v>84</v>
      </c>
      <c r="Q242" s="52" t="s">
        <v>84</v>
      </c>
      <c r="R242" s="51" t="s">
        <v>84</v>
      </c>
      <c r="S242" s="51" t="s">
        <v>84</v>
      </c>
      <c r="T242" s="51" t="s">
        <v>84</v>
      </c>
      <c r="U242" s="51" t="s">
        <v>84</v>
      </c>
      <c r="V242" s="51" t="s">
        <v>84</v>
      </c>
      <c r="W242" s="51" t="s">
        <v>84</v>
      </c>
      <c r="X242" s="51" t="s">
        <v>84</v>
      </c>
      <c r="Y242" s="51" t="s">
        <v>84</v>
      </c>
      <c r="Z242" s="51" t="s">
        <v>84</v>
      </c>
      <c r="AA242" s="51" t="s">
        <v>84</v>
      </c>
      <c r="AB242" s="51" t="s">
        <v>84</v>
      </c>
      <c r="AC242" s="51" t="s">
        <v>84</v>
      </c>
      <c r="AD242" s="51" t="s">
        <v>84</v>
      </c>
      <c r="AE242" s="51" t="s">
        <v>84</v>
      </c>
      <c r="AF242" s="51" t="s">
        <v>84</v>
      </c>
      <c r="AG242" s="51" t="s">
        <v>84</v>
      </c>
      <c r="AH242" s="51" t="s">
        <v>84</v>
      </c>
      <c r="AI242" s="51" t="s">
        <v>84</v>
      </c>
      <c r="AJ242" s="51" t="s">
        <v>84</v>
      </c>
      <c r="AK242" s="51" t="s">
        <v>84</v>
      </c>
      <c r="AL242" s="51" t="s">
        <v>84</v>
      </c>
      <c r="AM242" s="51" t="s">
        <v>84</v>
      </c>
      <c r="AN242" s="51" t="s">
        <v>84</v>
      </c>
      <c r="AO242" s="51" t="s">
        <v>84</v>
      </c>
      <c r="AP242" s="51" t="s">
        <v>84</v>
      </c>
      <c r="AQ242" s="52" t="s">
        <v>84</v>
      </c>
      <c r="AR242" s="51" t="s">
        <v>84</v>
      </c>
      <c r="AS242" s="51" t="s">
        <v>84</v>
      </c>
      <c r="AT242" s="51" t="s">
        <v>84</v>
      </c>
      <c r="AU242" s="52" t="s">
        <v>84</v>
      </c>
      <c r="AV242" s="2" t="s">
        <v>84</v>
      </c>
      <c r="AW242" s="2" t="s">
        <v>84</v>
      </c>
      <c r="AX242" s="2" t="s">
        <v>84</v>
      </c>
      <c r="AZ242" s="137" t="str">
        <f t="shared" si="3"/>
        <v>0</v>
      </c>
    </row>
    <row r="243" spans="1:52" hidden="1" x14ac:dyDescent="0.2">
      <c r="A243" s="103"/>
      <c r="B243" s="75"/>
      <c r="C243" s="51"/>
      <c r="D243" s="51"/>
      <c r="E243" s="51"/>
      <c r="F243" s="51"/>
      <c r="G243" s="51"/>
      <c r="H243" s="51"/>
      <c r="I243" s="51"/>
      <c r="J243" s="51"/>
      <c r="K243" s="52"/>
      <c r="L243" s="52"/>
      <c r="M243" s="52"/>
      <c r="N243" s="51"/>
      <c r="O243" s="51"/>
      <c r="P243" s="52"/>
      <c r="Q243" s="52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2"/>
      <c r="AR243" s="51"/>
      <c r="AS243" s="51"/>
      <c r="AT243" s="51"/>
      <c r="AU243" s="52"/>
      <c r="AV243" s="2"/>
      <c r="AW243" s="2"/>
      <c r="AX243" s="2"/>
      <c r="AZ243" s="137">
        <f t="shared" si="3"/>
        <v>0</v>
      </c>
    </row>
    <row r="244" spans="1:52" hidden="1" x14ac:dyDescent="0.2">
      <c r="A244" s="103" t="s">
        <v>363</v>
      </c>
      <c r="B244" s="120" t="s">
        <v>364</v>
      </c>
      <c r="C244" s="51"/>
      <c r="D244" s="51"/>
      <c r="E244" s="51"/>
      <c r="F244" s="51"/>
      <c r="G244" s="51"/>
      <c r="H244" s="51"/>
      <c r="I244" s="51"/>
      <c r="J244" s="51"/>
      <c r="K244" s="52"/>
      <c r="L244" s="52"/>
      <c r="M244" s="52"/>
      <c r="N244" s="51"/>
      <c r="O244" s="51"/>
      <c r="P244" s="52"/>
      <c r="Q244" s="52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2"/>
      <c r="AR244" s="51"/>
      <c r="AS244" s="51"/>
      <c r="AT244" s="51"/>
      <c r="AU244" s="52"/>
      <c r="AV244" s="2"/>
      <c r="AW244" s="2"/>
      <c r="AX244" s="2"/>
      <c r="AZ244" s="137">
        <f t="shared" si="3"/>
        <v>0</v>
      </c>
    </row>
    <row r="245" spans="1:52" hidden="1" x14ac:dyDescent="0.2">
      <c r="A245" s="103" t="s">
        <v>365</v>
      </c>
      <c r="B245" s="75" t="s">
        <v>366</v>
      </c>
      <c r="C245" s="51"/>
      <c r="D245" s="51"/>
      <c r="E245" s="51"/>
      <c r="F245" s="51"/>
      <c r="G245" s="51"/>
      <c r="H245" s="51"/>
      <c r="I245" s="51"/>
      <c r="J245" s="51"/>
      <c r="K245" s="52"/>
      <c r="L245" s="52"/>
      <c r="M245" s="52"/>
      <c r="N245" s="51"/>
      <c r="O245" s="51"/>
      <c r="P245" s="52"/>
      <c r="Q245" s="52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4">
        <f>SUM(AP246:AP247)</f>
        <v>14600000</v>
      </c>
      <c r="AQ245" s="52"/>
      <c r="AR245" s="51"/>
      <c r="AS245" s="51"/>
      <c r="AT245" s="51"/>
      <c r="AU245" s="52"/>
      <c r="AV245" s="2"/>
      <c r="AW245" s="2"/>
      <c r="AX245" s="2"/>
      <c r="AZ245" s="137" t="str">
        <f t="shared" si="3"/>
        <v>0</v>
      </c>
    </row>
    <row r="246" spans="1:52" ht="30" hidden="1" x14ac:dyDescent="0.2">
      <c r="A246" s="103"/>
      <c r="B246" s="55" t="s">
        <v>367</v>
      </c>
      <c r="C246" s="75" t="s">
        <v>369</v>
      </c>
      <c r="D246" s="80" t="s">
        <v>368</v>
      </c>
      <c r="E246" s="75" t="s">
        <v>369</v>
      </c>
      <c r="F246" s="51" t="s">
        <v>84</v>
      </c>
      <c r="G246" s="51" t="s">
        <v>84</v>
      </c>
      <c r="H246" s="51" t="s">
        <v>84</v>
      </c>
      <c r="I246" s="51" t="s">
        <v>84</v>
      </c>
      <c r="J246" s="51" t="s">
        <v>84</v>
      </c>
      <c r="K246" s="52" t="s">
        <v>84</v>
      </c>
      <c r="L246" s="52" t="s">
        <v>84</v>
      </c>
      <c r="M246" s="78" t="s">
        <v>370</v>
      </c>
      <c r="N246" s="56"/>
      <c r="O246" s="51" t="s">
        <v>84</v>
      </c>
      <c r="P246" s="52" t="s">
        <v>84</v>
      </c>
      <c r="Q246" s="52" t="s">
        <v>84</v>
      </c>
      <c r="R246" s="51" t="s">
        <v>84</v>
      </c>
      <c r="S246" s="51" t="s">
        <v>84</v>
      </c>
      <c r="T246" s="51" t="s">
        <v>84</v>
      </c>
      <c r="U246" s="51" t="s">
        <v>84</v>
      </c>
      <c r="V246" s="51" t="s">
        <v>84</v>
      </c>
      <c r="W246" s="51" t="s">
        <v>84</v>
      </c>
      <c r="X246" s="51" t="s">
        <v>84</v>
      </c>
      <c r="Y246" s="51" t="s">
        <v>84</v>
      </c>
      <c r="Z246" s="56"/>
      <c r="AA246" s="56"/>
      <c r="AB246" s="56"/>
      <c r="AC246" s="56"/>
      <c r="AD246" s="56"/>
      <c r="AE246" s="56"/>
      <c r="AF246" s="56"/>
      <c r="AG246" s="51" t="s">
        <v>84</v>
      </c>
      <c r="AH246" s="51" t="s">
        <v>84</v>
      </c>
      <c r="AI246" s="51" t="s">
        <v>84</v>
      </c>
      <c r="AJ246" s="51" t="s">
        <v>84</v>
      </c>
      <c r="AK246" s="75" t="s">
        <v>101</v>
      </c>
      <c r="AL246" s="56"/>
      <c r="AM246" s="56"/>
      <c r="AN246" s="56"/>
      <c r="AO246" s="56"/>
      <c r="AP246" s="95">
        <v>3500000</v>
      </c>
      <c r="AQ246" s="52" t="s">
        <v>63</v>
      </c>
      <c r="AR246" s="56"/>
      <c r="AS246" s="56"/>
      <c r="AT246" s="56"/>
      <c r="AU246" s="52" t="s">
        <v>63</v>
      </c>
      <c r="AV246" s="23"/>
      <c r="AW246" s="24"/>
      <c r="AX246" s="22"/>
      <c r="AZ246" s="137" t="str">
        <f t="shared" si="3"/>
        <v>0</v>
      </c>
    </row>
    <row r="247" spans="1:52" ht="30" hidden="1" x14ac:dyDescent="0.2">
      <c r="A247" s="103"/>
      <c r="B247" s="55"/>
      <c r="C247" s="75" t="s">
        <v>369</v>
      </c>
      <c r="D247" s="80" t="s">
        <v>368</v>
      </c>
      <c r="E247" s="75" t="s">
        <v>369</v>
      </c>
      <c r="F247" s="51" t="s">
        <v>84</v>
      </c>
      <c r="G247" s="51" t="s">
        <v>84</v>
      </c>
      <c r="H247" s="51" t="s">
        <v>84</v>
      </c>
      <c r="I247" s="51" t="s">
        <v>84</v>
      </c>
      <c r="J247" s="51" t="s">
        <v>84</v>
      </c>
      <c r="K247" s="52" t="s">
        <v>84</v>
      </c>
      <c r="L247" s="52" t="s">
        <v>84</v>
      </c>
      <c r="M247" s="78" t="s">
        <v>370</v>
      </c>
      <c r="N247" s="56"/>
      <c r="O247" s="51" t="s">
        <v>84</v>
      </c>
      <c r="P247" s="52" t="s">
        <v>84</v>
      </c>
      <c r="Q247" s="52" t="s">
        <v>84</v>
      </c>
      <c r="R247" s="51" t="s">
        <v>84</v>
      </c>
      <c r="S247" s="51" t="s">
        <v>84</v>
      </c>
      <c r="T247" s="51" t="s">
        <v>84</v>
      </c>
      <c r="U247" s="51" t="s">
        <v>84</v>
      </c>
      <c r="V247" s="51" t="s">
        <v>84</v>
      </c>
      <c r="W247" s="51" t="s">
        <v>84</v>
      </c>
      <c r="X247" s="51" t="s">
        <v>84</v>
      </c>
      <c r="Y247" s="51" t="s">
        <v>84</v>
      </c>
      <c r="Z247" s="56"/>
      <c r="AA247" s="56"/>
      <c r="AB247" s="56"/>
      <c r="AC247" s="56"/>
      <c r="AD247" s="56"/>
      <c r="AE247" s="56"/>
      <c r="AF247" s="56"/>
      <c r="AG247" s="51" t="s">
        <v>84</v>
      </c>
      <c r="AH247" s="51" t="s">
        <v>84</v>
      </c>
      <c r="AI247" s="51" t="s">
        <v>84</v>
      </c>
      <c r="AJ247" s="51" t="s">
        <v>84</v>
      </c>
      <c r="AK247" s="75" t="s">
        <v>101</v>
      </c>
      <c r="AL247" s="56"/>
      <c r="AM247" s="56"/>
      <c r="AN247" s="56"/>
      <c r="AO247" s="56"/>
      <c r="AP247" s="95">
        <v>11100000</v>
      </c>
      <c r="AQ247" s="52" t="s">
        <v>63</v>
      </c>
      <c r="AR247" s="56"/>
      <c r="AS247" s="56"/>
      <c r="AT247" s="56"/>
      <c r="AU247" s="52" t="s">
        <v>63</v>
      </c>
      <c r="AV247" s="23"/>
      <c r="AW247" s="24"/>
      <c r="AX247" s="22"/>
      <c r="AZ247" s="137" t="str">
        <f t="shared" si="3"/>
        <v>0</v>
      </c>
    </row>
    <row r="248" spans="1:52" hidden="1" x14ac:dyDescent="0.2">
      <c r="A248" s="103"/>
      <c r="B248" s="75"/>
      <c r="C248" s="75"/>
      <c r="D248" s="75"/>
      <c r="E248" s="75"/>
      <c r="F248" s="75"/>
      <c r="G248" s="75"/>
      <c r="H248" s="75"/>
      <c r="I248" s="75"/>
      <c r="J248" s="75"/>
      <c r="K248" s="78"/>
      <c r="L248" s="78"/>
      <c r="M248" s="78"/>
      <c r="N248" s="75"/>
      <c r="O248" s="75"/>
      <c r="P248" s="78"/>
      <c r="Q248" s="78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8"/>
      <c r="AR248" s="75"/>
      <c r="AS248" s="75"/>
      <c r="AT248" s="75"/>
      <c r="AU248" s="78"/>
      <c r="AV248" s="4"/>
      <c r="AW248" s="4"/>
      <c r="AX248" s="4"/>
      <c r="AZ248" s="137">
        <f t="shared" si="3"/>
        <v>0</v>
      </c>
    </row>
    <row r="249" spans="1:52" ht="30" hidden="1" x14ac:dyDescent="0.2">
      <c r="A249" s="103" t="s">
        <v>371</v>
      </c>
      <c r="B249" s="75" t="s">
        <v>372</v>
      </c>
      <c r="C249" s="51"/>
      <c r="D249" s="51"/>
      <c r="E249" s="51"/>
      <c r="F249" s="51"/>
      <c r="G249" s="51"/>
      <c r="H249" s="51"/>
      <c r="I249" s="51"/>
      <c r="J249" s="51"/>
      <c r="K249" s="52"/>
      <c r="L249" s="52"/>
      <c r="M249" s="52"/>
      <c r="N249" s="51"/>
      <c r="O249" s="51"/>
      <c r="P249" s="52"/>
      <c r="Q249" s="52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2"/>
      <c r="AR249" s="51"/>
      <c r="AS249" s="51"/>
      <c r="AT249" s="51"/>
      <c r="AU249" s="52"/>
      <c r="AV249" s="2"/>
      <c r="AW249" s="2"/>
      <c r="AX249" s="2"/>
      <c r="AZ249" s="137">
        <f t="shared" si="3"/>
        <v>0</v>
      </c>
    </row>
    <row r="250" spans="1:52" hidden="1" x14ac:dyDescent="0.2">
      <c r="A250" s="103"/>
      <c r="B250" s="55" t="s">
        <v>367</v>
      </c>
      <c r="C250" s="51" t="s">
        <v>84</v>
      </c>
      <c r="D250" s="51" t="s">
        <v>84</v>
      </c>
      <c r="E250" s="51" t="s">
        <v>84</v>
      </c>
      <c r="F250" s="51" t="s">
        <v>84</v>
      </c>
      <c r="G250" s="51" t="s">
        <v>84</v>
      </c>
      <c r="H250" s="51" t="s">
        <v>84</v>
      </c>
      <c r="I250" s="51" t="s">
        <v>84</v>
      </c>
      <c r="J250" s="51" t="s">
        <v>84</v>
      </c>
      <c r="K250" s="52" t="s">
        <v>84</v>
      </c>
      <c r="L250" s="52" t="s">
        <v>84</v>
      </c>
      <c r="M250" s="52" t="s">
        <v>84</v>
      </c>
      <c r="N250" s="51" t="s">
        <v>84</v>
      </c>
      <c r="O250" s="51" t="s">
        <v>84</v>
      </c>
      <c r="P250" s="52" t="s">
        <v>84</v>
      </c>
      <c r="Q250" s="52" t="s">
        <v>84</v>
      </c>
      <c r="R250" s="51" t="s">
        <v>84</v>
      </c>
      <c r="S250" s="51" t="s">
        <v>84</v>
      </c>
      <c r="T250" s="51" t="s">
        <v>84</v>
      </c>
      <c r="U250" s="51" t="s">
        <v>84</v>
      </c>
      <c r="V250" s="51" t="s">
        <v>84</v>
      </c>
      <c r="W250" s="51" t="s">
        <v>84</v>
      </c>
      <c r="X250" s="51" t="s">
        <v>84</v>
      </c>
      <c r="Y250" s="51" t="s">
        <v>84</v>
      </c>
      <c r="Z250" s="51" t="s">
        <v>84</v>
      </c>
      <c r="AA250" s="51" t="s">
        <v>84</v>
      </c>
      <c r="AB250" s="51" t="s">
        <v>84</v>
      </c>
      <c r="AC250" s="51" t="s">
        <v>84</v>
      </c>
      <c r="AD250" s="51" t="s">
        <v>84</v>
      </c>
      <c r="AE250" s="51" t="s">
        <v>84</v>
      </c>
      <c r="AF250" s="51" t="s">
        <v>84</v>
      </c>
      <c r="AG250" s="51" t="s">
        <v>84</v>
      </c>
      <c r="AH250" s="51" t="s">
        <v>84</v>
      </c>
      <c r="AI250" s="51" t="s">
        <v>84</v>
      </c>
      <c r="AJ250" s="51" t="s">
        <v>84</v>
      </c>
      <c r="AK250" s="51" t="s">
        <v>84</v>
      </c>
      <c r="AL250" s="51" t="s">
        <v>84</v>
      </c>
      <c r="AM250" s="51" t="s">
        <v>84</v>
      </c>
      <c r="AN250" s="51" t="s">
        <v>84</v>
      </c>
      <c r="AO250" s="51" t="s">
        <v>84</v>
      </c>
      <c r="AP250" s="51" t="s">
        <v>84</v>
      </c>
      <c r="AQ250" s="52" t="s">
        <v>84</v>
      </c>
      <c r="AR250" s="51" t="s">
        <v>84</v>
      </c>
      <c r="AS250" s="51" t="s">
        <v>84</v>
      </c>
      <c r="AT250" s="51" t="s">
        <v>84</v>
      </c>
      <c r="AU250" s="52" t="s">
        <v>84</v>
      </c>
      <c r="AV250" s="2" t="s">
        <v>84</v>
      </c>
      <c r="AW250" s="2" t="s">
        <v>84</v>
      </c>
      <c r="AX250" s="2" t="s">
        <v>84</v>
      </c>
      <c r="AZ250" s="137" t="str">
        <f t="shared" si="3"/>
        <v>0</v>
      </c>
    </row>
    <row r="251" spans="1:52" hidden="1" x14ac:dyDescent="0.2">
      <c r="A251" s="103"/>
      <c r="B251" s="75"/>
      <c r="C251" s="75"/>
      <c r="D251" s="75"/>
      <c r="E251" s="75"/>
      <c r="F251" s="75"/>
      <c r="G251" s="75"/>
      <c r="H251" s="75"/>
      <c r="I251" s="75"/>
      <c r="J251" s="75"/>
      <c r="K251" s="78"/>
      <c r="L251" s="78"/>
      <c r="M251" s="78"/>
      <c r="N251" s="75"/>
      <c r="O251" s="75"/>
      <c r="P251" s="78"/>
      <c r="Q251" s="78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8"/>
      <c r="AR251" s="75"/>
      <c r="AS251" s="75"/>
      <c r="AT251" s="75"/>
      <c r="AU251" s="78"/>
      <c r="AV251" s="4"/>
      <c r="AW251" s="4"/>
      <c r="AX251" s="4"/>
      <c r="AZ251" s="137">
        <f t="shared" si="3"/>
        <v>0</v>
      </c>
    </row>
    <row r="252" spans="1:52" hidden="1" x14ac:dyDescent="0.2">
      <c r="A252" s="103" t="s">
        <v>373</v>
      </c>
      <c r="B252" s="75" t="s">
        <v>374</v>
      </c>
      <c r="C252" s="51"/>
      <c r="D252" s="51"/>
      <c r="E252" s="51"/>
      <c r="F252" s="51"/>
      <c r="G252" s="51"/>
      <c r="H252" s="51"/>
      <c r="I252" s="51"/>
      <c r="J252" s="51"/>
      <c r="K252" s="52"/>
      <c r="L252" s="52"/>
      <c r="M252" s="52"/>
      <c r="N252" s="51"/>
      <c r="O252" s="51"/>
      <c r="P252" s="52"/>
      <c r="Q252" s="52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2"/>
      <c r="AR252" s="51"/>
      <c r="AS252" s="51"/>
      <c r="AT252" s="51"/>
      <c r="AU252" s="52"/>
      <c r="AV252" s="2"/>
      <c r="AW252" s="2"/>
      <c r="AX252" s="2"/>
      <c r="AZ252" s="137">
        <f t="shared" si="3"/>
        <v>0</v>
      </c>
    </row>
    <row r="253" spans="1:52" hidden="1" x14ac:dyDescent="0.2">
      <c r="A253" s="103"/>
      <c r="B253" s="55" t="s">
        <v>367</v>
      </c>
      <c r="C253" s="51" t="s">
        <v>84</v>
      </c>
      <c r="D253" s="51" t="s">
        <v>84</v>
      </c>
      <c r="E253" s="51" t="s">
        <v>84</v>
      </c>
      <c r="F253" s="51" t="s">
        <v>84</v>
      </c>
      <c r="G253" s="51" t="s">
        <v>84</v>
      </c>
      <c r="H253" s="51" t="s">
        <v>84</v>
      </c>
      <c r="I253" s="51" t="s">
        <v>84</v>
      </c>
      <c r="J253" s="51" t="s">
        <v>84</v>
      </c>
      <c r="K253" s="52" t="s">
        <v>84</v>
      </c>
      <c r="L253" s="52" t="s">
        <v>84</v>
      </c>
      <c r="M253" s="52" t="s">
        <v>84</v>
      </c>
      <c r="N253" s="51" t="s">
        <v>84</v>
      </c>
      <c r="O253" s="51" t="s">
        <v>84</v>
      </c>
      <c r="P253" s="52" t="s">
        <v>84</v>
      </c>
      <c r="Q253" s="52" t="s">
        <v>84</v>
      </c>
      <c r="R253" s="51" t="s">
        <v>84</v>
      </c>
      <c r="S253" s="51" t="s">
        <v>84</v>
      </c>
      <c r="T253" s="51" t="s">
        <v>84</v>
      </c>
      <c r="U253" s="51" t="s">
        <v>84</v>
      </c>
      <c r="V253" s="51" t="s">
        <v>84</v>
      </c>
      <c r="W253" s="51" t="s">
        <v>84</v>
      </c>
      <c r="X253" s="51" t="s">
        <v>84</v>
      </c>
      <c r="Y253" s="51" t="s">
        <v>84</v>
      </c>
      <c r="Z253" s="51" t="s">
        <v>84</v>
      </c>
      <c r="AA253" s="51" t="s">
        <v>84</v>
      </c>
      <c r="AB253" s="51" t="s">
        <v>84</v>
      </c>
      <c r="AC253" s="51" t="s">
        <v>84</v>
      </c>
      <c r="AD253" s="51" t="s">
        <v>84</v>
      </c>
      <c r="AE253" s="51" t="s">
        <v>84</v>
      </c>
      <c r="AF253" s="51" t="s">
        <v>84</v>
      </c>
      <c r="AG253" s="51" t="s">
        <v>84</v>
      </c>
      <c r="AH253" s="51" t="s">
        <v>84</v>
      </c>
      <c r="AI253" s="51" t="s">
        <v>84</v>
      </c>
      <c r="AJ253" s="51" t="s">
        <v>84</v>
      </c>
      <c r="AK253" s="51" t="s">
        <v>84</v>
      </c>
      <c r="AL253" s="51" t="s">
        <v>84</v>
      </c>
      <c r="AM253" s="51" t="s">
        <v>84</v>
      </c>
      <c r="AN253" s="51" t="s">
        <v>84</v>
      </c>
      <c r="AO253" s="51" t="s">
        <v>84</v>
      </c>
      <c r="AP253" s="51" t="s">
        <v>84</v>
      </c>
      <c r="AQ253" s="52" t="s">
        <v>84</v>
      </c>
      <c r="AR253" s="51" t="s">
        <v>84</v>
      </c>
      <c r="AS253" s="51" t="s">
        <v>84</v>
      </c>
      <c r="AT253" s="51" t="s">
        <v>84</v>
      </c>
      <c r="AU253" s="52" t="s">
        <v>84</v>
      </c>
      <c r="AV253" s="2" t="s">
        <v>84</v>
      </c>
      <c r="AW253" s="2" t="s">
        <v>84</v>
      </c>
      <c r="AX253" s="2" t="s">
        <v>84</v>
      </c>
      <c r="AZ253" s="137" t="str">
        <f t="shared" si="3"/>
        <v>0</v>
      </c>
    </row>
    <row r="254" spans="1:52" hidden="1" x14ac:dyDescent="0.2">
      <c r="A254" s="103"/>
      <c r="B254" s="75"/>
      <c r="C254" s="51"/>
      <c r="D254" s="51"/>
      <c r="E254" s="51"/>
      <c r="F254" s="51"/>
      <c r="G254" s="51"/>
      <c r="H254" s="51"/>
      <c r="I254" s="51"/>
      <c r="J254" s="51"/>
      <c r="K254" s="52"/>
      <c r="L254" s="52"/>
      <c r="M254" s="52"/>
      <c r="N254" s="51"/>
      <c r="O254" s="51"/>
      <c r="P254" s="52"/>
      <c r="Q254" s="52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2"/>
      <c r="AR254" s="51"/>
      <c r="AS254" s="51"/>
      <c r="AT254" s="51"/>
      <c r="AU254" s="52"/>
      <c r="AV254" s="2"/>
      <c r="AW254" s="2"/>
      <c r="AX254" s="2"/>
      <c r="AZ254" s="137">
        <f t="shared" si="3"/>
        <v>0</v>
      </c>
    </row>
    <row r="255" spans="1:52" hidden="1" x14ac:dyDescent="0.2">
      <c r="A255" s="103" t="s">
        <v>375</v>
      </c>
      <c r="B255" s="120" t="s">
        <v>376</v>
      </c>
      <c r="C255" s="51"/>
      <c r="D255" s="51"/>
      <c r="E255" s="51"/>
      <c r="F255" s="51"/>
      <c r="G255" s="51"/>
      <c r="H255" s="51"/>
      <c r="I255" s="51"/>
      <c r="J255" s="51"/>
      <c r="K255" s="52"/>
      <c r="L255" s="52"/>
      <c r="M255" s="52"/>
      <c r="N255" s="51"/>
      <c r="O255" s="51"/>
      <c r="P255" s="52"/>
      <c r="Q255" s="52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2"/>
      <c r="AR255" s="51"/>
      <c r="AS255" s="51"/>
      <c r="AT255" s="51"/>
      <c r="AU255" s="52"/>
      <c r="AV255" s="2"/>
      <c r="AW255" s="2"/>
      <c r="AX255" s="2"/>
      <c r="AZ255" s="137">
        <f t="shared" si="3"/>
        <v>0</v>
      </c>
    </row>
    <row r="256" spans="1:52" hidden="1" x14ac:dyDescent="0.2">
      <c r="A256" s="103" t="s">
        <v>377</v>
      </c>
      <c r="B256" s="75" t="s">
        <v>376</v>
      </c>
      <c r="C256" s="51"/>
      <c r="D256" s="51"/>
      <c r="E256" s="51"/>
      <c r="F256" s="51"/>
      <c r="G256" s="51"/>
      <c r="H256" s="51"/>
      <c r="I256" s="51"/>
      <c r="J256" s="51"/>
      <c r="K256" s="52"/>
      <c r="L256" s="52"/>
      <c r="M256" s="52"/>
      <c r="N256" s="51"/>
      <c r="O256" s="51"/>
      <c r="P256" s="52"/>
      <c r="Q256" s="52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2"/>
      <c r="AR256" s="51"/>
      <c r="AS256" s="51"/>
      <c r="AT256" s="51"/>
      <c r="AU256" s="52"/>
      <c r="AV256" s="2"/>
      <c r="AW256" s="2"/>
      <c r="AX256" s="2"/>
      <c r="AZ256" s="137">
        <f t="shared" si="3"/>
        <v>0</v>
      </c>
    </row>
    <row r="257" spans="1:52" hidden="1" x14ac:dyDescent="0.2">
      <c r="A257" s="103"/>
      <c r="B257" s="55" t="s">
        <v>378</v>
      </c>
      <c r="C257" s="51" t="s">
        <v>84</v>
      </c>
      <c r="D257" s="51" t="s">
        <v>84</v>
      </c>
      <c r="E257" s="51" t="s">
        <v>84</v>
      </c>
      <c r="F257" s="51" t="s">
        <v>84</v>
      </c>
      <c r="G257" s="51" t="s">
        <v>84</v>
      </c>
      <c r="H257" s="51" t="s">
        <v>84</v>
      </c>
      <c r="I257" s="51" t="s">
        <v>84</v>
      </c>
      <c r="J257" s="51" t="s">
        <v>84</v>
      </c>
      <c r="K257" s="52" t="s">
        <v>84</v>
      </c>
      <c r="L257" s="52" t="s">
        <v>84</v>
      </c>
      <c r="M257" s="52" t="s">
        <v>84</v>
      </c>
      <c r="N257" s="51" t="s">
        <v>84</v>
      </c>
      <c r="O257" s="51" t="s">
        <v>84</v>
      </c>
      <c r="P257" s="52" t="s">
        <v>84</v>
      </c>
      <c r="Q257" s="52" t="s">
        <v>84</v>
      </c>
      <c r="R257" s="51" t="s">
        <v>84</v>
      </c>
      <c r="S257" s="51" t="s">
        <v>84</v>
      </c>
      <c r="T257" s="51" t="s">
        <v>84</v>
      </c>
      <c r="U257" s="51" t="s">
        <v>84</v>
      </c>
      <c r="V257" s="51" t="s">
        <v>84</v>
      </c>
      <c r="W257" s="51" t="s">
        <v>84</v>
      </c>
      <c r="X257" s="51" t="s">
        <v>84</v>
      </c>
      <c r="Y257" s="51" t="s">
        <v>84</v>
      </c>
      <c r="Z257" s="51" t="s">
        <v>84</v>
      </c>
      <c r="AA257" s="51" t="s">
        <v>84</v>
      </c>
      <c r="AB257" s="51" t="s">
        <v>84</v>
      </c>
      <c r="AC257" s="51" t="s">
        <v>84</v>
      </c>
      <c r="AD257" s="51" t="s">
        <v>84</v>
      </c>
      <c r="AE257" s="51" t="s">
        <v>84</v>
      </c>
      <c r="AF257" s="51" t="s">
        <v>84</v>
      </c>
      <c r="AG257" s="51" t="s">
        <v>84</v>
      </c>
      <c r="AH257" s="51" t="s">
        <v>84</v>
      </c>
      <c r="AI257" s="51" t="s">
        <v>84</v>
      </c>
      <c r="AJ257" s="51" t="s">
        <v>84</v>
      </c>
      <c r="AK257" s="51" t="s">
        <v>84</v>
      </c>
      <c r="AL257" s="51" t="s">
        <v>84</v>
      </c>
      <c r="AM257" s="51" t="s">
        <v>84</v>
      </c>
      <c r="AN257" s="51" t="s">
        <v>84</v>
      </c>
      <c r="AO257" s="51" t="s">
        <v>84</v>
      </c>
      <c r="AP257" s="51" t="s">
        <v>84</v>
      </c>
      <c r="AQ257" s="52" t="s">
        <v>84</v>
      </c>
      <c r="AR257" s="51" t="s">
        <v>84</v>
      </c>
      <c r="AS257" s="51" t="s">
        <v>84</v>
      </c>
      <c r="AT257" s="51" t="s">
        <v>84</v>
      </c>
      <c r="AU257" s="52" t="s">
        <v>84</v>
      </c>
      <c r="AV257" s="2" t="s">
        <v>84</v>
      </c>
      <c r="AW257" s="2" t="s">
        <v>84</v>
      </c>
      <c r="AX257" s="2" t="s">
        <v>84</v>
      </c>
      <c r="AZ257" s="137" t="str">
        <f t="shared" si="3"/>
        <v>0</v>
      </c>
    </row>
    <row r="258" spans="1:52" hidden="1" x14ac:dyDescent="0.2">
      <c r="A258" s="103"/>
      <c r="B258" s="75"/>
      <c r="C258" s="51"/>
      <c r="D258" s="51"/>
      <c r="E258" s="51"/>
      <c r="F258" s="51"/>
      <c r="G258" s="51"/>
      <c r="H258" s="51"/>
      <c r="I258" s="51"/>
      <c r="J258" s="51"/>
      <c r="K258" s="52"/>
      <c r="L258" s="52"/>
      <c r="M258" s="52"/>
      <c r="N258" s="51"/>
      <c r="O258" s="51"/>
      <c r="P258" s="52"/>
      <c r="Q258" s="52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2"/>
      <c r="AR258" s="51"/>
      <c r="AS258" s="51"/>
      <c r="AT258" s="51"/>
      <c r="AU258" s="52"/>
      <c r="AV258" s="2"/>
      <c r="AW258" s="2"/>
      <c r="AX258" s="2"/>
      <c r="AZ258" s="137">
        <f t="shared" si="3"/>
        <v>0</v>
      </c>
    </row>
    <row r="259" spans="1:52" hidden="1" x14ac:dyDescent="0.2">
      <c r="A259" s="123"/>
      <c r="B259" s="33"/>
      <c r="C259" s="36"/>
      <c r="D259" s="36"/>
      <c r="E259" s="36"/>
      <c r="F259" s="36"/>
      <c r="G259" s="36"/>
      <c r="H259" s="36"/>
      <c r="I259" s="36"/>
      <c r="J259" s="36"/>
      <c r="K259" s="38"/>
      <c r="L259" s="38"/>
      <c r="M259" s="38"/>
      <c r="N259" s="36"/>
      <c r="O259" s="36"/>
      <c r="P259" s="38"/>
      <c r="Q259" s="38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8"/>
      <c r="AR259" s="36"/>
      <c r="AS259" s="36"/>
      <c r="AT259" s="36"/>
      <c r="AU259" s="38"/>
      <c r="AV259" s="2"/>
      <c r="AW259" s="2"/>
      <c r="AX259" s="2"/>
      <c r="AZ259" s="137">
        <f t="shared" si="3"/>
        <v>0</v>
      </c>
    </row>
    <row r="262" spans="1:52" x14ac:dyDescent="0.2">
      <c r="D262" s="603"/>
      <c r="E262" s="603"/>
      <c r="F262" s="603"/>
      <c r="G262" s="16"/>
      <c r="H262" s="16"/>
      <c r="I262" s="16"/>
      <c r="S262" s="603" t="s">
        <v>441</v>
      </c>
      <c r="T262" s="603"/>
      <c r="U262" s="603"/>
      <c r="V262" s="603"/>
      <c r="W262" s="603"/>
      <c r="X262" s="603"/>
      <c r="Y262" s="603"/>
      <c r="Z262" s="603"/>
      <c r="AA262" s="603"/>
      <c r="AB262" s="603"/>
      <c r="AC262" s="603"/>
      <c r="AD262" s="603"/>
      <c r="AE262" s="603"/>
      <c r="AF262" s="603"/>
      <c r="AG262" s="603"/>
      <c r="AH262" s="603"/>
      <c r="AI262" s="603"/>
      <c r="AJ262" s="603"/>
      <c r="AK262" s="603"/>
      <c r="AL262" s="603"/>
      <c r="AM262" s="603"/>
      <c r="AN262" s="603"/>
      <c r="AO262" s="603"/>
      <c r="AP262" s="603"/>
      <c r="AQ262" s="603"/>
      <c r="AR262" s="603"/>
      <c r="AS262" s="603"/>
      <c r="AT262" s="603"/>
    </row>
    <row r="263" spans="1:52" x14ac:dyDescent="0.2">
      <c r="D263" s="603" t="s">
        <v>83</v>
      </c>
      <c r="E263" s="603"/>
      <c r="F263" s="603"/>
      <c r="G263" s="16"/>
      <c r="H263" s="16"/>
      <c r="I263" s="16"/>
      <c r="AP263" s="132"/>
      <c r="AQ263" s="132"/>
      <c r="AR263" s="132"/>
    </row>
    <row r="264" spans="1:52" x14ac:dyDescent="0.2">
      <c r="D264" s="604" t="s">
        <v>87</v>
      </c>
      <c r="E264" s="604"/>
      <c r="F264" s="604"/>
      <c r="G264" s="17"/>
      <c r="H264" s="17"/>
      <c r="I264" s="17"/>
      <c r="S264" s="603" t="s">
        <v>82</v>
      </c>
      <c r="T264" s="603"/>
      <c r="U264" s="603"/>
      <c r="V264" s="603"/>
      <c r="W264" s="603"/>
      <c r="X264" s="603"/>
      <c r="Y264" s="603"/>
      <c r="Z264" s="603"/>
      <c r="AA264" s="603"/>
      <c r="AB264" s="603"/>
      <c r="AC264" s="603"/>
      <c r="AD264" s="603"/>
      <c r="AE264" s="603"/>
      <c r="AF264" s="603"/>
      <c r="AG264" s="603"/>
      <c r="AH264" s="603"/>
      <c r="AI264" s="603"/>
      <c r="AJ264" s="603"/>
      <c r="AK264" s="603"/>
      <c r="AL264" s="603"/>
      <c r="AM264" s="603"/>
      <c r="AN264" s="603"/>
      <c r="AO264" s="603"/>
      <c r="AP264" s="603"/>
      <c r="AQ264" s="603"/>
      <c r="AR264" s="603"/>
    </row>
    <row r="265" spans="1:52" x14ac:dyDescent="0.2">
      <c r="D265" s="17"/>
      <c r="E265" s="17"/>
      <c r="F265" s="17"/>
      <c r="G265" s="17"/>
      <c r="H265" s="17"/>
      <c r="I265" s="17"/>
      <c r="AP265" s="15"/>
      <c r="AQ265" s="132"/>
      <c r="AR265" s="15"/>
    </row>
    <row r="266" spans="1:52" x14ac:dyDescent="0.2">
      <c r="D266" s="16"/>
      <c r="E266" s="16"/>
      <c r="F266" s="16"/>
      <c r="G266" s="16"/>
      <c r="H266" s="16"/>
      <c r="I266" s="16"/>
      <c r="AP266" s="15"/>
      <c r="AQ266" s="132"/>
      <c r="AR266" s="15"/>
    </row>
    <row r="267" spans="1:52" x14ac:dyDescent="0.2">
      <c r="D267" s="15"/>
      <c r="E267" s="15"/>
      <c r="F267" s="15"/>
      <c r="G267" s="15"/>
      <c r="H267" s="15"/>
      <c r="I267" s="15"/>
      <c r="AP267" s="15"/>
      <c r="AQ267" s="132"/>
      <c r="AR267" s="15"/>
    </row>
    <row r="268" spans="1:52" x14ac:dyDescent="0.2">
      <c r="D268" s="15"/>
      <c r="E268" s="15"/>
      <c r="F268" s="15"/>
      <c r="G268" s="15"/>
      <c r="H268" s="15"/>
      <c r="I268" s="15"/>
      <c r="AP268" s="15"/>
      <c r="AQ268" s="132"/>
      <c r="AR268" s="15"/>
    </row>
    <row r="269" spans="1:52" x14ac:dyDescent="0.2">
      <c r="D269" s="15"/>
      <c r="E269" s="15"/>
      <c r="F269" s="15"/>
      <c r="G269" s="15"/>
      <c r="H269" s="15"/>
      <c r="I269" s="15"/>
      <c r="AP269" s="15"/>
      <c r="AQ269" s="132"/>
      <c r="AR269" s="15"/>
    </row>
    <row r="270" spans="1:52" x14ac:dyDescent="0.2">
      <c r="D270" s="605" t="s">
        <v>85</v>
      </c>
      <c r="E270" s="605"/>
      <c r="F270" s="605"/>
      <c r="G270" s="18"/>
      <c r="H270" s="18"/>
      <c r="I270" s="18"/>
      <c r="S270" s="605" t="s">
        <v>428</v>
      </c>
      <c r="T270" s="605"/>
      <c r="U270" s="605"/>
      <c r="V270" s="605"/>
      <c r="W270" s="605"/>
      <c r="X270" s="605"/>
      <c r="Y270" s="605"/>
      <c r="Z270" s="605"/>
      <c r="AA270" s="605"/>
      <c r="AB270" s="605"/>
      <c r="AC270" s="605"/>
      <c r="AD270" s="605"/>
      <c r="AE270" s="605"/>
      <c r="AF270" s="605"/>
      <c r="AG270" s="605"/>
      <c r="AH270" s="605"/>
      <c r="AI270" s="605"/>
      <c r="AJ270" s="605"/>
      <c r="AK270" s="605"/>
      <c r="AL270" s="605"/>
      <c r="AM270" s="605"/>
      <c r="AN270" s="605"/>
      <c r="AO270" s="605"/>
      <c r="AP270" s="605"/>
      <c r="AQ270" s="605"/>
      <c r="AR270" s="605"/>
    </row>
    <row r="271" spans="1:52" x14ac:dyDescent="0.2">
      <c r="D271" s="603" t="s">
        <v>86</v>
      </c>
      <c r="E271" s="603"/>
      <c r="F271" s="603"/>
      <c r="G271" s="16"/>
      <c r="H271" s="16"/>
      <c r="I271" s="16"/>
      <c r="S271" s="603" t="s">
        <v>429</v>
      </c>
      <c r="T271" s="603"/>
      <c r="U271" s="603"/>
      <c r="V271" s="603"/>
      <c r="W271" s="603"/>
      <c r="X271" s="603"/>
      <c r="Y271" s="603"/>
      <c r="Z271" s="603"/>
      <c r="AA271" s="603"/>
      <c r="AB271" s="603"/>
      <c r="AC271" s="603"/>
      <c r="AD271" s="603"/>
      <c r="AE271" s="603"/>
      <c r="AF271" s="603"/>
      <c r="AG271" s="603"/>
      <c r="AH271" s="603"/>
      <c r="AI271" s="603"/>
      <c r="AJ271" s="603"/>
      <c r="AK271" s="603"/>
      <c r="AL271" s="603"/>
      <c r="AM271" s="603"/>
      <c r="AN271" s="603"/>
      <c r="AO271" s="603"/>
      <c r="AP271" s="603"/>
      <c r="AQ271" s="16"/>
      <c r="AR271" s="16"/>
    </row>
  </sheetData>
  <autoFilter ref="A9:AZ259" xr:uid="{00000000-0009-0000-0000-000009000000}">
    <filterColumn colId="51">
      <filters>
        <filter val="105.000"/>
        <filter val="120.000"/>
        <filter val="140.000"/>
        <filter val="150.000"/>
        <filter val="160.000"/>
        <filter val="200.000"/>
        <filter val="210.000"/>
        <filter val="240.000"/>
        <filter val="245.000"/>
        <filter val="270.000"/>
        <filter val="75.000"/>
        <filter val="87.500"/>
      </filters>
    </filterColumn>
  </autoFilter>
  <mergeCells count="65">
    <mergeCell ref="O6:S6"/>
    <mergeCell ref="G6:J6"/>
    <mergeCell ref="K6:K8"/>
    <mergeCell ref="S7:S8"/>
    <mergeCell ref="T7:T8"/>
    <mergeCell ref="R7:R8"/>
    <mergeCell ref="A1:AU1"/>
    <mergeCell ref="A2:AU2"/>
    <mergeCell ref="A6:A8"/>
    <mergeCell ref="B6:B8"/>
    <mergeCell ref="C6:C8"/>
    <mergeCell ref="D6:D8"/>
    <mergeCell ref="E6:E8"/>
    <mergeCell ref="F6:F8"/>
    <mergeCell ref="AE7:AE8"/>
    <mergeCell ref="AF7:AF8"/>
    <mergeCell ref="L6:L8"/>
    <mergeCell ref="M6:M8"/>
    <mergeCell ref="N6:N8"/>
    <mergeCell ref="T6:V6"/>
    <mergeCell ref="W6:X6"/>
    <mergeCell ref="AB6:AD6"/>
    <mergeCell ref="AE6:AF6"/>
    <mergeCell ref="AA7:AA8"/>
    <mergeCell ref="AB7:AB8"/>
    <mergeCell ref="AC7:AC8"/>
    <mergeCell ref="AD7:AD8"/>
    <mergeCell ref="Z6:AA6"/>
    <mergeCell ref="U7:U8"/>
    <mergeCell ref="V7:V8"/>
    <mergeCell ref="AR6:AT6"/>
    <mergeCell ref="AU6:AU8"/>
    <mergeCell ref="AV6:AX6"/>
    <mergeCell ref="AQ6:AQ8"/>
    <mergeCell ref="AG6:AG8"/>
    <mergeCell ref="AH6:AH8"/>
    <mergeCell ref="AR7:AR8"/>
    <mergeCell ref="AS7:AS8"/>
    <mergeCell ref="AT7:AT8"/>
    <mergeCell ref="AV7:AV8"/>
    <mergeCell ref="AL6:AL8"/>
    <mergeCell ref="AM6:AP8"/>
    <mergeCell ref="AJ6:AJ8"/>
    <mergeCell ref="AK6:AK8"/>
    <mergeCell ref="AI6:AI8"/>
    <mergeCell ref="D271:F271"/>
    <mergeCell ref="S271:AP271"/>
    <mergeCell ref="AW7:AX7"/>
    <mergeCell ref="D262:F262"/>
    <mergeCell ref="S262:AT262"/>
    <mergeCell ref="W7:W8"/>
    <mergeCell ref="X7:X8"/>
    <mergeCell ref="Z7:Z8"/>
    <mergeCell ref="G7:G8"/>
    <mergeCell ref="H7:I7"/>
    <mergeCell ref="J7:J8"/>
    <mergeCell ref="O7:O8"/>
    <mergeCell ref="P7:P8"/>
    <mergeCell ref="Q7:Q8"/>
    <mergeCell ref="Y6:Y8"/>
    <mergeCell ref="D263:F263"/>
    <mergeCell ref="D264:F264"/>
    <mergeCell ref="S264:AR264"/>
    <mergeCell ref="D270:F270"/>
    <mergeCell ref="S270:AR270"/>
  </mergeCells>
  <pageMargins left="0.5" right="0.75" top="1.75" bottom="1.75" header="1" footer="0.5"/>
  <pageSetup paperSize="258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:AP54"/>
  <sheetViews>
    <sheetView view="pageBreakPreview" zoomScale="80" zoomScaleSheetLayoutView="80" workbookViewId="0">
      <selection activeCell="B45" sqref="B45:D45"/>
    </sheetView>
  </sheetViews>
  <sheetFormatPr baseColWidth="10" defaultColWidth="8.83203125" defaultRowHeight="15" x14ac:dyDescent="0.2"/>
  <cols>
    <col min="1" max="1" width="3.1640625" customWidth="1"/>
    <col min="2" max="2" width="9.83203125" style="26" customWidth="1"/>
    <col min="3" max="3" width="11.5" style="26" bestFit="1" customWidth="1"/>
    <col min="4" max="4" width="11.5" style="26" customWidth="1"/>
    <col min="5" max="5" width="3" style="304" customWidth="1"/>
    <col min="6" max="6" width="34.33203125" customWidth="1"/>
    <col min="7" max="7" width="8.83203125" customWidth="1"/>
    <col min="8" max="8" width="22.5" customWidth="1"/>
    <col min="9" max="9" width="20" customWidth="1"/>
    <col min="11" max="11" width="22.5" bestFit="1" customWidth="1"/>
    <col min="12" max="13" width="20.1640625" bestFit="1" customWidth="1"/>
  </cols>
  <sheetData>
    <row r="2" spans="2:10" x14ac:dyDescent="0.2">
      <c r="B2" s="248" t="s">
        <v>625</v>
      </c>
      <c r="C2" s="249"/>
      <c r="D2" s="248" t="s">
        <v>679</v>
      </c>
      <c r="E2" s="250"/>
      <c r="F2" s="243"/>
      <c r="G2" s="243"/>
      <c r="H2" s="243"/>
      <c r="I2" s="243"/>
    </row>
    <row r="3" spans="2:10" x14ac:dyDescent="0.2">
      <c r="B3" s="248" t="s">
        <v>626</v>
      </c>
      <c r="C3" s="249"/>
      <c r="D3" s="248" t="s">
        <v>627</v>
      </c>
      <c r="E3" s="250"/>
      <c r="F3" s="243"/>
      <c r="G3" s="243"/>
      <c r="H3" s="243"/>
      <c r="I3" s="243"/>
    </row>
    <row r="4" spans="2:10" x14ac:dyDescent="0.2">
      <c r="B4" s="248" t="s">
        <v>628</v>
      </c>
      <c r="C4" s="249"/>
      <c r="D4" s="248" t="s">
        <v>629</v>
      </c>
      <c r="E4" s="250"/>
      <c r="F4" s="243"/>
      <c r="G4" s="243"/>
      <c r="H4" s="243"/>
      <c r="I4" s="243"/>
    </row>
    <row r="5" spans="2:10" x14ac:dyDescent="0.2">
      <c r="B5" s="251"/>
      <c r="C5" s="252"/>
      <c r="D5" s="251"/>
      <c r="E5" s="250"/>
      <c r="F5" s="243"/>
      <c r="G5" s="243"/>
      <c r="H5" s="243"/>
      <c r="I5" s="243"/>
    </row>
    <row r="6" spans="2:10" x14ac:dyDescent="0.2">
      <c r="B6" s="631" t="s">
        <v>630</v>
      </c>
      <c r="C6" s="631"/>
      <c r="D6" s="631"/>
      <c r="E6" s="631"/>
      <c r="F6" s="631"/>
      <c r="G6" s="631"/>
      <c r="H6" s="631"/>
      <c r="I6" s="631"/>
    </row>
    <row r="7" spans="2:10" x14ac:dyDescent="0.2">
      <c r="B7" s="631" t="s">
        <v>631</v>
      </c>
      <c r="C7" s="631"/>
      <c r="D7" s="631"/>
      <c r="E7" s="631"/>
      <c r="F7" s="631"/>
      <c r="G7" s="631"/>
      <c r="H7" s="631"/>
      <c r="I7" s="631"/>
    </row>
    <row r="8" spans="2:10" s="254" customFormat="1" ht="31.5" customHeight="1" x14ac:dyDescent="0.2">
      <c r="B8" s="253" t="s">
        <v>632</v>
      </c>
      <c r="C8" s="253" t="s">
        <v>633</v>
      </c>
      <c r="D8" s="253" t="s">
        <v>634</v>
      </c>
      <c r="E8" s="632" t="s">
        <v>635</v>
      </c>
      <c r="F8" s="632"/>
      <c r="G8" s="253" t="s">
        <v>636</v>
      </c>
      <c r="H8" s="253" t="s">
        <v>637</v>
      </c>
      <c r="I8" s="253" t="s">
        <v>471</v>
      </c>
    </row>
    <row r="9" spans="2:10" s="26" customFormat="1" x14ac:dyDescent="0.2">
      <c r="B9" s="255">
        <v>1</v>
      </c>
      <c r="C9" s="255">
        <v>2</v>
      </c>
      <c r="D9" s="255">
        <v>3</v>
      </c>
      <c r="E9" s="633">
        <v>4</v>
      </c>
      <c r="F9" s="633"/>
      <c r="G9" s="255">
        <v>5</v>
      </c>
      <c r="H9" s="255">
        <v>6</v>
      </c>
      <c r="I9" s="255">
        <v>7</v>
      </c>
    </row>
    <row r="10" spans="2:10" s="261" customFormat="1" x14ac:dyDescent="0.2">
      <c r="B10" s="256">
        <v>1</v>
      </c>
      <c r="C10" s="257" t="s">
        <v>638</v>
      </c>
      <c r="D10" s="257" t="s">
        <v>638</v>
      </c>
      <c r="E10" s="630" t="s">
        <v>456</v>
      </c>
      <c r="F10" s="630"/>
      <c r="G10" s="258">
        <v>0</v>
      </c>
      <c r="H10" s="259">
        <v>0</v>
      </c>
      <c r="I10" s="260"/>
    </row>
    <row r="11" spans="2:10" x14ac:dyDescent="0.2">
      <c r="B11" s="262"/>
      <c r="C11" s="262"/>
      <c r="D11" s="262"/>
      <c r="E11" s="263"/>
      <c r="F11" s="264"/>
      <c r="G11" s="265"/>
      <c r="H11" s="266"/>
      <c r="I11" s="267"/>
    </row>
    <row r="12" spans="2:10" s="261" customFormat="1" x14ac:dyDescent="0.2">
      <c r="B12" s="256">
        <v>2</v>
      </c>
      <c r="C12" s="257" t="s">
        <v>639</v>
      </c>
      <c r="D12" s="256"/>
      <c r="E12" s="630" t="s">
        <v>401</v>
      </c>
      <c r="F12" s="630"/>
      <c r="G12" s="258">
        <f>SUM(G13:G22)</f>
        <v>294</v>
      </c>
      <c r="H12" s="259">
        <f>SUM(H13:H22)</f>
        <v>1226957807.439184</v>
      </c>
      <c r="I12" s="260"/>
    </row>
    <row r="13" spans="2:10" x14ac:dyDescent="0.2">
      <c r="B13" s="262"/>
      <c r="C13" s="262"/>
      <c r="D13" s="268" t="s">
        <v>639</v>
      </c>
      <c r="E13" s="269" t="s">
        <v>640</v>
      </c>
      <c r="F13" s="270" t="s">
        <v>641</v>
      </c>
      <c r="G13" s="271">
        <v>0</v>
      </c>
      <c r="H13" s="266">
        <v>0</v>
      </c>
      <c r="I13" s="272"/>
    </row>
    <row r="14" spans="2:10" x14ac:dyDescent="0.2">
      <c r="B14" s="262"/>
      <c r="C14" s="262"/>
      <c r="D14" s="268" t="s">
        <v>642</v>
      </c>
      <c r="E14" s="263" t="s">
        <v>643</v>
      </c>
      <c r="F14" s="264" t="s">
        <v>644</v>
      </c>
      <c r="G14" s="271">
        <v>8</v>
      </c>
      <c r="H14" s="266">
        <v>188500000</v>
      </c>
      <c r="I14" s="267"/>
    </row>
    <row r="15" spans="2:10" x14ac:dyDescent="0.2">
      <c r="B15" s="262"/>
      <c r="C15" s="262"/>
      <c r="D15" s="268" t="s">
        <v>645</v>
      </c>
      <c r="E15" s="263" t="s">
        <v>646</v>
      </c>
      <c r="F15" s="264" t="s">
        <v>647</v>
      </c>
      <c r="G15" s="271">
        <v>1</v>
      </c>
      <c r="H15" s="266">
        <v>700000</v>
      </c>
      <c r="I15" s="267"/>
    </row>
    <row r="16" spans="2:10" x14ac:dyDescent="0.2">
      <c r="B16" s="262"/>
      <c r="C16" s="262"/>
      <c r="D16" s="268" t="s">
        <v>648</v>
      </c>
      <c r="E16" s="263" t="s">
        <v>649</v>
      </c>
      <c r="F16" s="264" t="s">
        <v>650</v>
      </c>
      <c r="G16" s="271">
        <v>0</v>
      </c>
      <c r="H16" s="266">
        <v>0</v>
      </c>
      <c r="I16" s="267"/>
      <c r="J16" s="273"/>
    </row>
    <row r="17" spans="2:9" x14ac:dyDescent="0.2">
      <c r="B17" s="262"/>
      <c r="C17" s="262"/>
      <c r="D17" s="268" t="s">
        <v>651</v>
      </c>
      <c r="E17" s="263" t="s">
        <v>652</v>
      </c>
      <c r="F17" s="264" t="s">
        <v>653</v>
      </c>
      <c r="G17" s="271">
        <v>274</v>
      </c>
      <c r="H17" s="266">
        <v>1005267424.1185609</v>
      </c>
      <c r="I17" s="267"/>
    </row>
    <row r="18" spans="2:9" x14ac:dyDescent="0.2">
      <c r="B18" s="262"/>
      <c r="C18" s="262"/>
      <c r="D18" s="268" t="s">
        <v>654</v>
      </c>
      <c r="E18" s="263" t="s">
        <v>655</v>
      </c>
      <c r="F18" s="264" t="s">
        <v>656</v>
      </c>
      <c r="G18" s="271">
        <v>4</v>
      </c>
      <c r="H18" s="266">
        <v>23865000</v>
      </c>
      <c r="I18" s="267"/>
    </row>
    <row r="19" spans="2:9" x14ac:dyDescent="0.2">
      <c r="B19" s="262"/>
      <c r="C19" s="262"/>
      <c r="D19" s="268" t="s">
        <v>657</v>
      </c>
      <c r="E19" s="263" t="s">
        <v>658</v>
      </c>
      <c r="F19" s="264" t="s">
        <v>659</v>
      </c>
      <c r="G19" s="271">
        <v>7</v>
      </c>
      <c r="H19" s="266">
        <v>8625383.3206231613</v>
      </c>
      <c r="I19" s="267"/>
    </row>
    <row r="20" spans="2:9" x14ac:dyDescent="0.2">
      <c r="B20" s="262"/>
      <c r="C20" s="262"/>
      <c r="D20" s="268" t="s">
        <v>660</v>
      </c>
      <c r="E20" s="263" t="s">
        <v>661</v>
      </c>
      <c r="F20" s="264" t="s">
        <v>662</v>
      </c>
      <c r="G20" s="271">
        <v>0</v>
      </c>
      <c r="H20" s="266">
        <v>0</v>
      </c>
      <c r="I20" s="267"/>
    </row>
    <row r="21" spans="2:9" x14ac:dyDescent="0.2">
      <c r="B21" s="262"/>
      <c r="C21" s="262"/>
      <c r="D21" s="268">
        <v>10</v>
      </c>
      <c r="E21" s="263" t="s">
        <v>663</v>
      </c>
      <c r="F21" s="264" t="s">
        <v>664</v>
      </c>
      <c r="G21" s="271">
        <v>0</v>
      </c>
      <c r="H21" s="266">
        <v>0</v>
      </c>
      <c r="I21" s="267"/>
    </row>
    <row r="22" spans="2:9" x14ac:dyDescent="0.2">
      <c r="B22" s="262"/>
      <c r="C22" s="262"/>
      <c r="D22" s="262">
        <v>11</v>
      </c>
      <c r="E22" s="263" t="s">
        <v>665</v>
      </c>
      <c r="F22" s="264" t="s">
        <v>666</v>
      </c>
      <c r="G22" s="271">
        <v>0</v>
      </c>
      <c r="H22" s="266">
        <v>0</v>
      </c>
      <c r="I22" s="267"/>
    </row>
    <row r="23" spans="2:9" x14ac:dyDescent="0.2">
      <c r="B23" s="262"/>
      <c r="C23" s="262"/>
      <c r="D23" s="262"/>
      <c r="E23" s="263"/>
      <c r="F23" s="264"/>
      <c r="G23" s="271"/>
      <c r="H23" s="266"/>
      <c r="I23" s="267"/>
    </row>
    <row r="24" spans="2:9" s="261" customFormat="1" x14ac:dyDescent="0.2">
      <c r="B24" s="256">
        <v>3</v>
      </c>
      <c r="C24" s="257" t="s">
        <v>642</v>
      </c>
      <c r="D24" s="256"/>
      <c r="E24" s="630" t="s">
        <v>402</v>
      </c>
      <c r="F24" s="630"/>
      <c r="G24" s="258">
        <f>SUM(G25:G26)</f>
        <v>1</v>
      </c>
      <c r="H24" s="259">
        <f>H25+H26</f>
        <v>680456000</v>
      </c>
      <c r="I24" s="260"/>
    </row>
    <row r="25" spans="2:9" x14ac:dyDescent="0.2">
      <c r="B25" s="262"/>
      <c r="C25" s="262"/>
      <c r="D25" s="262">
        <v>11</v>
      </c>
      <c r="E25" s="263" t="s">
        <v>640</v>
      </c>
      <c r="F25" s="264" t="s">
        <v>345</v>
      </c>
      <c r="G25" s="271">
        <v>1</v>
      </c>
      <c r="H25" s="266">
        <v>680456000</v>
      </c>
      <c r="I25" s="267"/>
    </row>
    <row r="26" spans="2:9" x14ac:dyDescent="0.2">
      <c r="B26" s="262"/>
      <c r="C26" s="262"/>
      <c r="D26" s="262">
        <v>12</v>
      </c>
      <c r="E26" s="263" t="s">
        <v>667</v>
      </c>
      <c r="F26" s="264" t="s">
        <v>668</v>
      </c>
      <c r="G26" s="271">
        <v>0</v>
      </c>
      <c r="H26" s="266">
        <v>0</v>
      </c>
      <c r="I26" s="267"/>
    </row>
    <row r="27" spans="2:9" x14ac:dyDescent="0.2">
      <c r="B27" s="262"/>
      <c r="C27" s="262"/>
      <c r="D27" s="262"/>
      <c r="E27" s="263"/>
      <c r="F27" s="264"/>
      <c r="G27" s="271"/>
      <c r="H27" s="266"/>
      <c r="I27" s="267"/>
    </row>
    <row r="28" spans="2:9" s="261" customFormat="1" x14ac:dyDescent="0.2">
      <c r="B28" s="256">
        <v>4</v>
      </c>
      <c r="C28" s="257" t="s">
        <v>645</v>
      </c>
      <c r="D28" s="256"/>
      <c r="E28" s="630" t="s">
        <v>669</v>
      </c>
      <c r="F28" s="630"/>
      <c r="G28" s="258">
        <f>SUM(G29:G32)</f>
        <v>0</v>
      </c>
      <c r="H28" s="259">
        <f>SUM(H29:H32)</f>
        <v>0</v>
      </c>
      <c r="I28" s="260"/>
    </row>
    <row r="29" spans="2:9" x14ac:dyDescent="0.2">
      <c r="B29" s="262"/>
      <c r="C29" s="262"/>
      <c r="D29" s="262">
        <v>13</v>
      </c>
      <c r="E29" s="263" t="s">
        <v>640</v>
      </c>
      <c r="F29" s="264" t="s">
        <v>670</v>
      </c>
      <c r="G29" s="271">
        <v>0</v>
      </c>
      <c r="H29" s="266">
        <v>0</v>
      </c>
      <c r="I29" s="267"/>
    </row>
    <row r="30" spans="2:9" x14ac:dyDescent="0.2">
      <c r="B30" s="262"/>
      <c r="C30" s="262"/>
      <c r="D30" s="262">
        <v>14</v>
      </c>
      <c r="E30" s="263" t="s">
        <v>643</v>
      </c>
      <c r="F30" s="264" t="s">
        <v>671</v>
      </c>
      <c r="G30" s="271">
        <v>0</v>
      </c>
      <c r="H30" s="266">
        <v>0</v>
      </c>
      <c r="I30" s="267"/>
    </row>
    <row r="31" spans="2:9" x14ac:dyDescent="0.2">
      <c r="B31" s="262"/>
      <c r="C31" s="262"/>
      <c r="D31" s="262">
        <v>15</v>
      </c>
      <c r="E31" s="263" t="s">
        <v>646</v>
      </c>
      <c r="F31" s="264" t="s">
        <v>360</v>
      </c>
      <c r="G31" s="271">
        <v>0</v>
      </c>
      <c r="H31" s="266">
        <v>0</v>
      </c>
      <c r="I31" s="267"/>
    </row>
    <row r="32" spans="2:9" x14ac:dyDescent="0.2">
      <c r="B32" s="262"/>
      <c r="C32" s="262"/>
      <c r="D32" s="262">
        <v>16</v>
      </c>
      <c r="E32" s="263" t="s">
        <v>672</v>
      </c>
      <c r="F32" s="264" t="s">
        <v>673</v>
      </c>
      <c r="G32" s="271">
        <v>0</v>
      </c>
      <c r="H32" s="266">
        <v>0</v>
      </c>
      <c r="I32" s="267"/>
    </row>
    <row r="33" spans="1:16" x14ac:dyDescent="0.2">
      <c r="B33" s="262"/>
      <c r="C33" s="262"/>
      <c r="D33" s="262"/>
      <c r="E33" s="263"/>
      <c r="F33" s="264"/>
      <c r="G33" s="271"/>
      <c r="H33" s="266"/>
      <c r="I33" s="267"/>
    </row>
    <row r="34" spans="1:16" s="261" customFormat="1" x14ac:dyDescent="0.2">
      <c r="B34" s="256">
        <v>5</v>
      </c>
      <c r="C34" s="257" t="s">
        <v>648</v>
      </c>
      <c r="D34" s="256"/>
      <c r="E34" s="630" t="s">
        <v>405</v>
      </c>
      <c r="F34" s="630"/>
      <c r="G34" s="258">
        <f>SUM(G35:G37)</f>
        <v>2</v>
      </c>
      <c r="H34" s="259">
        <f>SUM(H35:H37)</f>
        <v>14600000</v>
      </c>
      <c r="I34" s="260"/>
    </row>
    <row r="35" spans="1:16" x14ac:dyDescent="0.2">
      <c r="B35" s="262"/>
      <c r="C35" s="262"/>
      <c r="D35" s="262">
        <v>17</v>
      </c>
      <c r="E35" s="263" t="s">
        <v>640</v>
      </c>
      <c r="F35" s="264" t="s">
        <v>30</v>
      </c>
      <c r="G35" s="271">
        <v>2</v>
      </c>
      <c r="H35" s="266">
        <v>14600000</v>
      </c>
      <c r="I35" s="267"/>
    </row>
    <row r="36" spans="1:16" x14ac:dyDescent="0.2">
      <c r="B36" s="262"/>
      <c r="C36" s="262"/>
      <c r="D36" s="262">
        <v>18</v>
      </c>
      <c r="E36" s="263" t="s">
        <v>643</v>
      </c>
      <c r="F36" s="264" t="s">
        <v>674</v>
      </c>
      <c r="G36" s="271">
        <v>0</v>
      </c>
      <c r="H36" s="266">
        <v>0</v>
      </c>
      <c r="I36" s="267"/>
    </row>
    <row r="37" spans="1:16" x14ac:dyDescent="0.2">
      <c r="B37" s="262"/>
      <c r="C37" s="262"/>
      <c r="D37" s="262">
        <v>19</v>
      </c>
      <c r="E37" s="263" t="s">
        <v>646</v>
      </c>
      <c r="F37" s="264" t="s">
        <v>675</v>
      </c>
      <c r="G37" s="271">
        <v>0</v>
      </c>
      <c r="H37" s="266">
        <v>0</v>
      </c>
      <c r="I37" s="267"/>
    </row>
    <row r="38" spans="1:16" x14ac:dyDescent="0.2">
      <c r="B38" s="262"/>
      <c r="C38" s="262"/>
      <c r="D38" s="262"/>
      <c r="E38" s="263"/>
      <c r="F38" s="264"/>
      <c r="G38" s="271"/>
      <c r="H38" s="266"/>
      <c r="I38" s="267"/>
    </row>
    <row r="39" spans="1:16" s="261" customFormat="1" x14ac:dyDescent="0.2">
      <c r="B39" s="256">
        <v>6</v>
      </c>
      <c r="C39" s="257" t="s">
        <v>645</v>
      </c>
      <c r="D39" s="256"/>
      <c r="E39" s="634" t="s">
        <v>582</v>
      </c>
      <c r="F39" s="635"/>
      <c r="G39" s="258">
        <v>0</v>
      </c>
      <c r="H39" s="259">
        <v>0</v>
      </c>
      <c r="I39" s="260"/>
    </row>
    <row r="40" spans="1:16" x14ac:dyDescent="0.2">
      <c r="B40" s="38"/>
      <c r="C40" s="38"/>
      <c r="D40" s="38"/>
      <c r="E40" s="274"/>
      <c r="F40" s="275"/>
      <c r="G40" s="276"/>
      <c r="H40" s="277"/>
      <c r="I40" s="36"/>
      <c r="K40" t="s">
        <v>676</v>
      </c>
    </row>
    <row r="41" spans="1:16" x14ac:dyDescent="0.2">
      <c r="B41" s="636" t="s">
        <v>677</v>
      </c>
      <c r="C41" s="637"/>
      <c r="D41" s="637"/>
      <c r="E41" s="637"/>
      <c r="F41" s="638"/>
      <c r="G41" s="278">
        <f>G10+G12+G24+G28+G34+G39</f>
        <v>297</v>
      </c>
      <c r="H41" s="279">
        <f>H10+H12+H24+H28+H34+H39</f>
        <v>1922013807.439184</v>
      </c>
      <c r="I41" s="280"/>
      <c r="K41" s="281">
        <v>-1339201790.3699999</v>
      </c>
      <c r="L41" s="281">
        <v>582812017.07000005</v>
      </c>
      <c r="M41" s="273">
        <f>+H41+K41</f>
        <v>582812017.06918406</v>
      </c>
    </row>
    <row r="44" spans="1:16" s="288" customFormat="1" ht="15" customHeight="1" x14ac:dyDescent="0.2">
      <c r="A44" s="282"/>
      <c r="B44" s="631"/>
      <c r="C44" s="631"/>
      <c r="D44" s="631"/>
      <c r="E44" s="283"/>
      <c r="F44" s="284"/>
      <c r="G44" s="631" t="s">
        <v>678</v>
      </c>
      <c r="H44" s="631"/>
      <c r="I44" s="631"/>
      <c r="J44" s="285"/>
      <c r="K44" s="286"/>
      <c r="L44" s="287"/>
      <c r="M44" s="287"/>
      <c r="N44" s="287"/>
      <c r="O44" s="287"/>
      <c r="P44" s="287"/>
    </row>
    <row r="45" spans="1:16" s="288" customFormat="1" x14ac:dyDescent="0.2">
      <c r="B45" s="643" t="s">
        <v>83</v>
      </c>
      <c r="C45" s="643"/>
      <c r="D45" s="643"/>
      <c r="E45" s="289"/>
      <c r="F45" s="289"/>
      <c r="G45" s="631" t="s">
        <v>82</v>
      </c>
      <c r="H45" s="631"/>
      <c r="I45" s="631"/>
      <c r="J45" s="285"/>
      <c r="K45" s="290"/>
      <c r="L45" s="291"/>
      <c r="M45" s="291"/>
      <c r="N45" s="291"/>
      <c r="O45"/>
      <c r="P45"/>
    </row>
    <row r="46" spans="1:16" s="288" customFormat="1" x14ac:dyDescent="0.2">
      <c r="B46" s="289" t="s">
        <v>87</v>
      </c>
      <c r="C46" s="289"/>
      <c r="D46" s="289"/>
      <c r="E46" s="289"/>
      <c r="F46" s="289"/>
      <c r="G46" s="292"/>
      <c r="H46" s="293"/>
      <c r="I46" s="292"/>
      <c r="J46" s="293"/>
      <c r="K46" s="286"/>
      <c r="L46" s="287"/>
      <c r="M46" s="287"/>
      <c r="N46" s="287"/>
      <c r="O46"/>
      <c r="P46"/>
    </row>
    <row r="47" spans="1:16" s="288" customFormat="1" x14ac:dyDescent="0.2">
      <c r="B47" s="643"/>
      <c r="C47" s="643"/>
      <c r="D47" s="643"/>
      <c r="E47" s="643"/>
      <c r="F47" s="289"/>
      <c r="G47" s="293"/>
      <c r="H47" s="293"/>
      <c r="I47" s="292"/>
      <c r="J47" s="293"/>
      <c r="K47" s="290"/>
      <c r="L47" s="294"/>
      <c r="M47" s="291"/>
      <c r="N47" s="294"/>
      <c r="O47"/>
      <c r="P47"/>
    </row>
    <row r="48" spans="1:16" s="288" customFormat="1" x14ac:dyDescent="0.2">
      <c r="B48" s="293"/>
      <c r="C48" s="295"/>
      <c r="D48" s="295"/>
      <c r="E48" s="295"/>
      <c r="F48" s="296"/>
      <c r="G48" s="293"/>
      <c r="H48" s="293"/>
      <c r="I48" s="292"/>
      <c r="J48" s="293"/>
      <c r="K48" s="290"/>
      <c r="L48" s="294"/>
      <c r="M48" s="291"/>
      <c r="N48" s="294"/>
      <c r="O48"/>
      <c r="P48"/>
    </row>
    <row r="49" spans="2:42" s="288" customFormat="1" x14ac:dyDescent="0.2">
      <c r="B49" s="293"/>
      <c r="C49" s="295"/>
      <c r="D49" s="295"/>
      <c r="E49" s="295"/>
      <c r="F49" s="296"/>
      <c r="G49" s="293"/>
      <c r="H49" s="297"/>
      <c r="I49" s="292"/>
      <c r="J49" s="293"/>
      <c r="K49" s="290"/>
      <c r="L49" s="294"/>
      <c r="M49" s="291"/>
      <c r="N49" s="294"/>
      <c r="O49"/>
      <c r="P49"/>
    </row>
    <row r="50" spans="2:42" s="288" customFormat="1" x14ac:dyDescent="0.2">
      <c r="B50" s="293"/>
      <c r="C50" s="295"/>
      <c r="D50" s="295"/>
      <c r="E50" s="295"/>
      <c r="F50" s="298"/>
      <c r="G50" s="293"/>
      <c r="H50" s="293"/>
      <c r="I50" s="292"/>
      <c r="J50" s="293"/>
      <c r="K50" s="290"/>
      <c r="L50" s="294"/>
      <c r="M50" s="291"/>
      <c r="N50" s="294"/>
      <c r="O50"/>
      <c r="P50"/>
    </row>
    <row r="51" spans="2:42" s="288" customFormat="1" x14ac:dyDescent="0.2">
      <c r="B51" s="644" t="s">
        <v>85</v>
      </c>
      <c r="C51" s="644"/>
      <c r="D51" s="644"/>
      <c r="E51" s="644"/>
      <c r="F51" s="299"/>
      <c r="G51" s="645" t="s">
        <v>459</v>
      </c>
      <c r="H51" s="645"/>
      <c r="I51" s="645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  <c r="AI51" s="300"/>
      <c r="AJ51" s="300"/>
      <c r="AK51" s="300"/>
      <c r="AL51" s="300"/>
      <c r="AM51" s="300"/>
      <c r="AN51" s="300"/>
      <c r="AO51" s="300"/>
      <c r="AP51" s="300"/>
    </row>
    <row r="52" spans="2:42" s="288" customFormat="1" ht="15" customHeight="1" x14ac:dyDescent="0.2">
      <c r="B52" s="639" t="s">
        <v>86</v>
      </c>
      <c r="C52" s="639"/>
      <c r="D52" s="639"/>
      <c r="E52" s="639"/>
      <c r="F52" s="299"/>
      <c r="G52" s="640" t="s">
        <v>460</v>
      </c>
      <c r="H52" s="640"/>
      <c r="I52" s="640"/>
      <c r="J52" s="285"/>
      <c r="K52" s="286"/>
      <c r="L52" s="294"/>
      <c r="M52" s="291"/>
      <c r="N52" s="294"/>
      <c r="O52"/>
      <c r="P52"/>
    </row>
    <row r="53" spans="2:42" s="288" customFormat="1" x14ac:dyDescent="0.2">
      <c r="B53" s="641"/>
      <c r="C53" s="641"/>
      <c r="D53" s="641"/>
      <c r="E53" s="641"/>
      <c r="F53" s="301"/>
      <c r="G53" s="642"/>
      <c r="H53" s="642"/>
      <c r="I53" s="642"/>
      <c r="J53" s="302"/>
      <c r="K53" s="302"/>
      <c r="L53" s="303"/>
      <c r="M53" s="303"/>
      <c r="N53" s="303"/>
      <c r="O53"/>
      <c r="P53"/>
    </row>
    <row r="54" spans="2:42" x14ac:dyDescent="0.2">
      <c r="G54" s="305"/>
      <c r="H54" s="305"/>
      <c r="I54" s="305"/>
      <c r="J54" s="305"/>
      <c r="K54" s="305"/>
      <c r="L54" s="287"/>
      <c r="M54" s="287"/>
      <c r="N54" s="287"/>
    </row>
  </sheetData>
  <mergeCells count="22">
    <mergeCell ref="B52:E52"/>
    <mergeCell ref="G52:I52"/>
    <mergeCell ref="B53:E53"/>
    <mergeCell ref="G53:I53"/>
    <mergeCell ref="G44:I44"/>
    <mergeCell ref="B45:D45"/>
    <mergeCell ref="G45:I45"/>
    <mergeCell ref="B47:E47"/>
    <mergeCell ref="B51:E51"/>
    <mergeCell ref="G51:I51"/>
    <mergeCell ref="B44:D44"/>
    <mergeCell ref="E24:F24"/>
    <mergeCell ref="E28:F28"/>
    <mergeCell ref="E34:F34"/>
    <mergeCell ref="E39:F39"/>
    <mergeCell ref="B41:F41"/>
    <mergeCell ref="E12:F12"/>
    <mergeCell ref="B6:I6"/>
    <mergeCell ref="B7:I7"/>
    <mergeCell ref="E8:F8"/>
    <mergeCell ref="E9:F9"/>
    <mergeCell ref="E10:F10"/>
  </mergeCells>
  <pageMargins left="0.7" right="0.7" top="0.75" bottom="0.75" header="0.3" footer="0.3"/>
  <pageSetup paperSize="5" scale="72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R31"/>
  <sheetViews>
    <sheetView zoomScale="70" zoomScaleNormal="70" workbookViewId="0">
      <selection activeCell="H22" sqref="H22"/>
    </sheetView>
  </sheetViews>
  <sheetFormatPr baseColWidth="10" defaultColWidth="8.83203125" defaultRowHeight="15" x14ac:dyDescent="0.2"/>
  <sheetData>
    <row r="3" spans="1:18" x14ac:dyDescent="0.2">
      <c r="A3" s="647" t="s">
        <v>57</v>
      </c>
      <c r="B3" s="646" t="s">
        <v>58</v>
      </c>
      <c r="C3" s="648" t="s">
        <v>2</v>
      </c>
      <c r="D3" s="646" t="s">
        <v>9</v>
      </c>
      <c r="E3" s="646"/>
      <c r="F3" s="646" t="s">
        <v>59</v>
      </c>
      <c r="G3" s="606" t="s">
        <v>43</v>
      </c>
      <c r="H3" s="606" t="s">
        <v>60</v>
      </c>
      <c r="I3" s="646" t="s">
        <v>5</v>
      </c>
      <c r="J3" s="646"/>
      <c r="K3" s="646"/>
      <c r="L3" s="646" t="s">
        <v>13</v>
      </c>
      <c r="M3" s="609" t="s">
        <v>14</v>
      </c>
      <c r="N3" s="606" t="s">
        <v>61</v>
      </c>
      <c r="O3" s="609" t="s">
        <v>52</v>
      </c>
    </row>
    <row r="4" spans="1:18" x14ac:dyDescent="0.2">
      <c r="A4" s="647"/>
      <c r="B4" s="646"/>
      <c r="C4" s="648"/>
      <c r="D4" s="646"/>
      <c r="E4" s="646"/>
      <c r="F4" s="646"/>
      <c r="G4" s="606"/>
      <c r="H4" s="606"/>
      <c r="I4" s="646" t="s">
        <v>11</v>
      </c>
      <c r="J4" s="646" t="s">
        <v>12</v>
      </c>
      <c r="K4" s="646"/>
      <c r="L4" s="646"/>
      <c r="M4" s="609"/>
      <c r="N4" s="606"/>
      <c r="O4" s="609"/>
    </row>
    <row r="5" spans="1:18" x14ac:dyDescent="0.2">
      <c r="A5" s="647"/>
      <c r="B5" s="646"/>
      <c r="C5" s="648"/>
      <c r="D5" s="11" t="s">
        <v>3</v>
      </c>
      <c r="E5" s="11" t="s">
        <v>62</v>
      </c>
      <c r="F5" s="646"/>
      <c r="G5" s="606"/>
      <c r="H5" s="606"/>
      <c r="I5" s="646"/>
      <c r="J5" s="12" t="s">
        <v>20</v>
      </c>
      <c r="K5" s="12" t="s">
        <v>9</v>
      </c>
      <c r="L5" s="646"/>
      <c r="M5" s="609"/>
      <c r="N5" s="606"/>
      <c r="O5" s="609"/>
    </row>
    <row r="6" spans="1:18" x14ac:dyDescent="0.2">
      <c r="A6" s="647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5">
        <v>6</v>
      </c>
      <c r="H6" s="5">
        <v>7</v>
      </c>
      <c r="I6" s="13">
        <v>8</v>
      </c>
      <c r="J6" s="13">
        <v>9</v>
      </c>
      <c r="K6" s="13">
        <v>10</v>
      </c>
      <c r="L6" s="13">
        <v>11</v>
      </c>
      <c r="M6" s="5">
        <v>12</v>
      </c>
      <c r="N6" s="5">
        <v>13</v>
      </c>
      <c r="O6" s="5">
        <v>14</v>
      </c>
    </row>
    <row r="7" spans="1:18" ht="21" x14ac:dyDescent="0.2">
      <c r="A7" s="14"/>
    </row>
    <row r="8" spans="1:18" x14ac:dyDescent="0.2">
      <c r="A8" s="647" t="s">
        <v>63</v>
      </c>
      <c r="B8" s="648" t="s">
        <v>0</v>
      </c>
      <c r="C8" s="648" t="s">
        <v>3</v>
      </c>
      <c r="D8" s="648" t="s">
        <v>2</v>
      </c>
      <c r="E8" s="648" t="s">
        <v>4</v>
      </c>
      <c r="F8" s="646" t="s">
        <v>6</v>
      </c>
      <c r="G8" s="648" t="s">
        <v>7</v>
      </c>
      <c r="H8" s="648" t="s">
        <v>8</v>
      </c>
      <c r="I8" s="606" t="s">
        <v>44</v>
      </c>
      <c r="J8" s="646" t="s">
        <v>9</v>
      </c>
      <c r="K8" s="646"/>
      <c r="L8" s="646"/>
      <c r="M8" s="646"/>
      <c r="N8" s="646"/>
      <c r="O8" s="606" t="s">
        <v>10</v>
      </c>
      <c r="P8" s="609" t="s">
        <v>64</v>
      </c>
      <c r="Q8" s="609" t="s">
        <v>52</v>
      </c>
    </row>
    <row r="9" spans="1:18" x14ac:dyDescent="0.2">
      <c r="A9" s="647"/>
      <c r="B9" s="648"/>
      <c r="C9" s="648"/>
      <c r="D9" s="648"/>
      <c r="E9" s="648"/>
      <c r="F9" s="646"/>
      <c r="G9" s="648"/>
      <c r="H9" s="648"/>
      <c r="I9" s="606"/>
      <c r="J9" s="646" t="s">
        <v>15</v>
      </c>
      <c r="K9" s="646" t="s">
        <v>16</v>
      </c>
      <c r="L9" s="646" t="s">
        <v>17</v>
      </c>
      <c r="M9" s="646" t="s">
        <v>18</v>
      </c>
      <c r="N9" s="646" t="s">
        <v>19</v>
      </c>
      <c r="O9" s="606"/>
      <c r="P9" s="609"/>
      <c r="Q9" s="609"/>
    </row>
    <row r="10" spans="1:18" x14ac:dyDescent="0.2">
      <c r="A10" s="647"/>
      <c r="B10" s="648"/>
      <c r="C10" s="648"/>
      <c r="D10" s="648"/>
      <c r="E10" s="648"/>
      <c r="F10" s="646"/>
      <c r="G10" s="648"/>
      <c r="H10" s="648"/>
      <c r="I10" s="606"/>
      <c r="J10" s="646"/>
      <c r="K10" s="646"/>
      <c r="L10" s="646"/>
      <c r="M10" s="646"/>
      <c r="N10" s="646"/>
      <c r="O10" s="606"/>
      <c r="P10" s="609"/>
      <c r="Q10" s="609"/>
    </row>
    <row r="11" spans="1:18" x14ac:dyDescent="0.2">
      <c r="A11" s="647"/>
      <c r="B11" s="13">
        <v>1</v>
      </c>
      <c r="C11" s="13">
        <v>2</v>
      </c>
      <c r="D11" s="13">
        <v>3</v>
      </c>
      <c r="E11" s="13">
        <v>4</v>
      </c>
      <c r="F11" s="13">
        <v>5</v>
      </c>
      <c r="G11" s="13">
        <v>6</v>
      </c>
      <c r="H11" s="13">
        <v>7</v>
      </c>
      <c r="I11" s="5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5">
        <v>14</v>
      </c>
      <c r="P11" s="5">
        <v>15</v>
      </c>
      <c r="Q11" s="5">
        <v>16</v>
      </c>
    </row>
    <row r="12" spans="1:18" ht="21" x14ac:dyDescent="0.2">
      <c r="A12" s="14"/>
    </row>
    <row r="13" spans="1:18" x14ac:dyDescent="0.2">
      <c r="A13" s="647" t="s">
        <v>65</v>
      </c>
      <c r="B13" s="649" t="s">
        <v>0</v>
      </c>
      <c r="C13" s="648" t="s">
        <v>2</v>
      </c>
      <c r="D13" s="648" t="s">
        <v>9</v>
      </c>
      <c r="E13" s="648"/>
      <c r="F13" s="627" t="s">
        <v>66</v>
      </c>
      <c r="G13" s="648" t="s">
        <v>24</v>
      </c>
      <c r="H13" s="648"/>
      <c r="I13" s="648" t="s">
        <v>25</v>
      </c>
      <c r="J13" s="627" t="s">
        <v>45</v>
      </c>
      <c r="K13" s="654" t="s">
        <v>28</v>
      </c>
      <c r="L13" s="655"/>
      <c r="M13" s="649" t="s">
        <v>42</v>
      </c>
      <c r="N13" s="649" t="s">
        <v>5</v>
      </c>
      <c r="O13" s="649" t="s">
        <v>29</v>
      </c>
      <c r="P13" s="627" t="s">
        <v>67</v>
      </c>
      <c r="Q13" s="627" t="s">
        <v>51</v>
      </c>
      <c r="R13" s="609" t="s">
        <v>52</v>
      </c>
    </row>
    <row r="14" spans="1:18" x14ac:dyDescent="0.2">
      <c r="A14" s="647"/>
      <c r="B14" s="650"/>
      <c r="C14" s="648"/>
      <c r="D14" s="648" t="s">
        <v>3</v>
      </c>
      <c r="E14" s="648" t="s">
        <v>62</v>
      </c>
      <c r="F14" s="628"/>
      <c r="G14" s="650" t="s">
        <v>26</v>
      </c>
      <c r="H14" s="650" t="s">
        <v>27</v>
      </c>
      <c r="I14" s="648"/>
      <c r="J14" s="628"/>
      <c r="K14" s="652" t="s">
        <v>20</v>
      </c>
      <c r="L14" s="652" t="s">
        <v>9</v>
      </c>
      <c r="M14" s="650"/>
      <c r="N14" s="650"/>
      <c r="O14" s="650"/>
      <c r="P14" s="628"/>
      <c r="Q14" s="628"/>
      <c r="R14" s="609"/>
    </row>
    <row r="15" spans="1:18" x14ac:dyDescent="0.2">
      <c r="A15" s="647"/>
      <c r="B15" s="651"/>
      <c r="C15" s="648"/>
      <c r="D15" s="648"/>
      <c r="E15" s="648"/>
      <c r="F15" s="629"/>
      <c r="G15" s="651"/>
      <c r="H15" s="651"/>
      <c r="I15" s="648"/>
      <c r="J15" s="629"/>
      <c r="K15" s="653"/>
      <c r="L15" s="653"/>
      <c r="M15" s="651"/>
      <c r="N15" s="651"/>
      <c r="O15" s="651"/>
      <c r="P15" s="629"/>
      <c r="Q15" s="629"/>
      <c r="R15" s="609"/>
    </row>
    <row r="16" spans="1:18" x14ac:dyDescent="0.2">
      <c r="A16" s="647"/>
      <c r="B16" s="13">
        <v>1</v>
      </c>
      <c r="C16" s="13">
        <v>2</v>
      </c>
      <c r="D16" s="13">
        <v>3</v>
      </c>
      <c r="E16" s="13">
        <v>4</v>
      </c>
      <c r="F16" s="5">
        <v>5</v>
      </c>
      <c r="G16" s="13">
        <v>6</v>
      </c>
      <c r="H16" s="13">
        <v>7</v>
      </c>
      <c r="I16" s="13">
        <v>8</v>
      </c>
      <c r="J16" s="5">
        <v>9</v>
      </c>
      <c r="K16" s="13">
        <v>10</v>
      </c>
      <c r="L16" s="13">
        <v>11</v>
      </c>
      <c r="M16" s="13">
        <v>12</v>
      </c>
      <c r="N16" s="13">
        <v>13</v>
      </c>
      <c r="O16" s="13">
        <v>14</v>
      </c>
      <c r="P16" s="5">
        <v>15</v>
      </c>
      <c r="Q16" s="5">
        <v>16</v>
      </c>
      <c r="R16" s="5">
        <v>17</v>
      </c>
    </row>
    <row r="17" spans="1:18" ht="21" x14ac:dyDescent="0.2">
      <c r="A17" s="14"/>
    </row>
    <row r="18" spans="1:18" x14ac:dyDescent="0.2">
      <c r="A18" s="647" t="s">
        <v>68</v>
      </c>
      <c r="B18" s="649" t="s">
        <v>0</v>
      </c>
      <c r="C18" s="648" t="s">
        <v>2</v>
      </c>
      <c r="D18" s="648" t="s">
        <v>9</v>
      </c>
      <c r="E18" s="648"/>
      <c r="F18" s="649" t="s">
        <v>69</v>
      </c>
      <c r="G18" s="606" t="s">
        <v>40</v>
      </c>
      <c r="H18" s="627" t="s">
        <v>41</v>
      </c>
      <c r="I18" s="606" t="s">
        <v>42</v>
      </c>
      <c r="J18" s="627" t="s">
        <v>70</v>
      </c>
      <c r="K18" s="654" t="s">
        <v>71</v>
      </c>
      <c r="L18" s="655"/>
      <c r="M18" s="649" t="s">
        <v>5</v>
      </c>
      <c r="N18" s="649" t="s">
        <v>29</v>
      </c>
      <c r="O18" s="627" t="s">
        <v>67</v>
      </c>
      <c r="P18" s="627" t="s">
        <v>51</v>
      </c>
      <c r="Q18" s="627" t="s">
        <v>54</v>
      </c>
      <c r="R18" s="609" t="s">
        <v>52</v>
      </c>
    </row>
    <row r="19" spans="1:18" x14ac:dyDescent="0.2">
      <c r="A19" s="647"/>
      <c r="B19" s="650"/>
      <c r="C19" s="648"/>
      <c r="D19" s="648" t="s">
        <v>3</v>
      </c>
      <c r="E19" s="648" t="s">
        <v>62</v>
      </c>
      <c r="F19" s="650"/>
      <c r="G19" s="606"/>
      <c r="H19" s="628"/>
      <c r="I19" s="606"/>
      <c r="J19" s="628"/>
      <c r="K19" s="652" t="s">
        <v>20</v>
      </c>
      <c r="L19" s="652" t="s">
        <v>9</v>
      </c>
      <c r="M19" s="650"/>
      <c r="N19" s="650"/>
      <c r="O19" s="628"/>
      <c r="P19" s="628"/>
      <c r="Q19" s="628"/>
      <c r="R19" s="609"/>
    </row>
    <row r="20" spans="1:18" x14ac:dyDescent="0.2">
      <c r="A20" s="647"/>
      <c r="B20" s="651"/>
      <c r="C20" s="648"/>
      <c r="D20" s="648"/>
      <c r="E20" s="648"/>
      <c r="F20" s="651"/>
      <c r="G20" s="606"/>
      <c r="H20" s="629"/>
      <c r="I20" s="606"/>
      <c r="J20" s="629"/>
      <c r="K20" s="653"/>
      <c r="L20" s="653"/>
      <c r="M20" s="651"/>
      <c r="N20" s="651"/>
      <c r="O20" s="629"/>
      <c r="P20" s="629"/>
      <c r="Q20" s="629"/>
      <c r="R20" s="609"/>
    </row>
    <row r="21" spans="1:18" x14ac:dyDescent="0.2">
      <c r="A21" s="647"/>
      <c r="B21" s="13">
        <v>1</v>
      </c>
      <c r="C21" s="13">
        <v>2</v>
      </c>
      <c r="D21" s="13">
        <v>3</v>
      </c>
      <c r="E21" s="13">
        <v>4</v>
      </c>
      <c r="F21" s="13">
        <v>5</v>
      </c>
      <c r="G21" s="5">
        <v>6</v>
      </c>
      <c r="H21" s="5">
        <v>7</v>
      </c>
      <c r="I21" s="5">
        <v>8</v>
      </c>
      <c r="J21" s="5">
        <v>9</v>
      </c>
      <c r="K21" s="13">
        <v>10</v>
      </c>
      <c r="L21" s="13">
        <v>11</v>
      </c>
      <c r="M21" s="13">
        <v>12</v>
      </c>
      <c r="N21" s="13">
        <v>13</v>
      </c>
      <c r="O21" s="5">
        <v>14</v>
      </c>
      <c r="P21" s="5">
        <v>15</v>
      </c>
      <c r="Q21" s="5">
        <v>16</v>
      </c>
      <c r="R21" s="5">
        <v>17</v>
      </c>
    </row>
    <row r="22" spans="1:18" ht="21" x14ac:dyDescent="0.2">
      <c r="A22" s="14"/>
    </row>
    <row r="23" spans="1:18" x14ac:dyDescent="0.2">
      <c r="A23" s="647" t="s">
        <v>72</v>
      </c>
      <c r="B23" s="649" t="s">
        <v>0</v>
      </c>
      <c r="C23" s="648" t="s">
        <v>2</v>
      </c>
      <c r="D23" s="656" t="s">
        <v>9</v>
      </c>
      <c r="E23" s="657"/>
      <c r="F23" s="656" t="s">
        <v>30</v>
      </c>
      <c r="G23" s="657"/>
      <c r="H23" s="656" t="s">
        <v>31</v>
      </c>
      <c r="I23" s="658"/>
      <c r="J23" s="657"/>
      <c r="K23" s="654" t="s">
        <v>32</v>
      </c>
      <c r="L23" s="655"/>
      <c r="M23" s="627" t="s">
        <v>50</v>
      </c>
      <c r="N23" s="627" t="s">
        <v>73</v>
      </c>
      <c r="O23" s="627" t="s">
        <v>10</v>
      </c>
      <c r="P23" s="627" t="s">
        <v>51</v>
      </c>
      <c r="Q23" s="609" t="s">
        <v>52</v>
      </c>
    </row>
    <row r="24" spans="1:18" x14ac:dyDescent="0.2">
      <c r="A24" s="647"/>
      <c r="B24" s="650"/>
      <c r="C24" s="648"/>
      <c r="D24" s="648" t="s">
        <v>3</v>
      </c>
      <c r="E24" s="648" t="s">
        <v>62</v>
      </c>
      <c r="F24" s="648" t="s">
        <v>33</v>
      </c>
      <c r="G24" s="648" t="s">
        <v>34</v>
      </c>
      <c r="H24" s="648" t="s">
        <v>35</v>
      </c>
      <c r="I24" s="648" t="s">
        <v>36</v>
      </c>
      <c r="J24" s="648" t="s">
        <v>8</v>
      </c>
      <c r="K24" s="652" t="s">
        <v>37</v>
      </c>
      <c r="L24" s="652" t="s">
        <v>38</v>
      </c>
      <c r="M24" s="628"/>
      <c r="N24" s="628"/>
      <c r="O24" s="628"/>
      <c r="P24" s="628"/>
      <c r="Q24" s="609"/>
    </row>
    <row r="25" spans="1:18" x14ac:dyDescent="0.2">
      <c r="A25" s="647"/>
      <c r="B25" s="651"/>
      <c r="C25" s="648"/>
      <c r="D25" s="648"/>
      <c r="E25" s="648"/>
      <c r="F25" s="648"/>
      <c r="G25" s="648"/>
      <c r="H25" s="648"/>
      <c r="I25" s="648"/>
      <c r="J25" s="648"/>
      <c r="K25" s="653"/>
      <c r="L25" s="653"/>
      <c r="M25" s="629"/>
      <c r="N25" s="629"/>
      <c r="O25" s="629"/>
      <c r="P25" s="629"/>
      <c r="Q25" s="609"/>
    </row>
    <row r="26" spans="1:18" x14ac:dyDescent="0.2">
      <c r="A26" s="647"/>
      <c r="B26" s="13">
        <v>1</v>
      </c>
      <c r="C26" s="13">
        <v>2</v>
      </c>
      <c r="D26" s="13">
        <v>3</v>
      </c>
      <c r="E26" s="13">
        <v>4</v>
      </c>
      <c r="F26" s="13">
        <v>5</v>
      </c>
      <c r="G26" s="13">
        <v>6</v>
      </c>
      <c r="H26" s="13">
        <v>7</v>
      </c>
      <c r="I26" s="13">
        <v>8</v>
      </c>
      <c r="J26" s="13">
        <v>9</v>
      </c>
      <c r="K26" s="13">
        <v>10</v>
      </c>
      <c r="L26" s="13">
        <v>11</v>
      </c>
      <c r="M26" s="5">
        <v>12</v>
      </c>
      <c r="N26" s="5">
        <v>13</v>
      </c>
      <c r="O26" s="5">
        <v>14</v>
      </c>
      <c r="P26" s="5">
        <v>15</v>
      </c>
      <c r="Q26" s="5">
        <v>16</v>
      </c>
    </row>
    <row r="27" spans="1:18" ht="21" x14ac:dyDescent="0.2">
      <c r="A27" s="14"/>
    </row>
    <row r="28" spans="1:18" x14ac:dyDescent="0.2">
      <c r="A28" s="647" t="s">
        <v>74</v>
      </c>
      <c r="B28" s="660" t="s">
        <v>0</v>
      </c>
      <c r="C28" s="660" t="s">
        <v>2</v>
      </c>
      <c r="D28" s="660" t="s">
        <v>39</v>
      </c>
      <c r="E28" s="660" t="s">
        <v>24</v>
      </c>
      <c r="F28" s="660"/>
      <c r="G28" s="660" t="s">
        <v>42</v>
      </c>
      <c r="H28" s="614" t="s">
        <v>45</v>
      </c>
      <c r="I28" s="660" t="s">
        <v>71</v>
      </c>
      <c r="J28" s="660"/>
      <c r="K28" s="660" t="s">
        <v>56</v>
      </c>
      <c r="L28" s="660" t="s">
        <v>5</v>
      </c>
      <c r="M28" s="660" t="s">
        <v>29</v>
      </c>
      <c r="N28" s="614" t="s">
        <v>75</v>
      </c>
      <c r="O28" s="614" t="s">
        <v>76</v>
      </c>
      <c r="P28" s="659" t="s">
        <v>52</v>
      </c>
    </row>
    <row r="29" spans="1:18" x14ac:dyDescent="0.2">
      <c r="A29" s="647"/>
      <c r="B29" s="660"/>
      <c r="C29" s="660"/>
      <c r="D29" s="660"/>
      <c r="E29" s="660" t="s">
        <v>77</v>
      </c>
      <c r="F29" s="660" t="s">
        <v>27</v>
      </c>
      <c r="G29" s="660"/>
      <c r="H29" s="614"/>
      <c r="I29" s="660" t="s">
        <v>20</v>
      </c>
      <c r="J29" s="660" t="s">
        <v>9</v>
      </c>
      <c r="K29" s="660"/>
      <c r="L29" s="660"/>
      <c r="M29" s="660"/>
      <c r="N29" s="614"/>
      <c r="O29" s="614"/>
      <c r="P29" s="659"/>
    </row>
    <row r="30" spans="1:18" x14ac:dyDescent="0.2">
      <c r="A30" s="647"/>
      <c r="B30" s="660"/>
      <c r="C30" s="660"/>
      <c r="D30" s="660"/>
      <c r="E30" s="660"/>
      <c r="F30" s="660"/>
      <c r="G30" s="660"/>
      <c r="H30" s="614"/>
      <c r="I30" s="660"/>
      <c r="J30" s="660"/>
      <c r="K30" s="660"/>
      <c r="L30" s="660"/>
      <c r="M30" s="660"/>
      <c r="N30" s="614"/>
      <c r="O30" s="614"/>
      <c r="P30" s="659"/>
    </row>
    <row r="31" spans="1:18" x14ac:dyDescent="0.2">
      <c r="A31" s="647"/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10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10">
        <v>13</v>
      </c>
      <c r="O31" s="10">
        <v>14</v>
      </c>
      <c r="P31" s="10">
        <v>15</v>
      </c>
    </row>
  </sheetData>
  <mergeCells count="112">
    <mergeCell ref="A28:A31"/>
    <mergeCell ref="B28:B30"/>
    <mergeCell ref="C28:C30"/>
    <mergeCell ref="D28:D30"/>
    <mergeCell ref="E28:F28"/>
    <mergeCell ref="E29:E30"/>
    <mergeCell ref="F29:F30"/>
    <mergeCell ref="G28:G30"/>
    <mergeCell ref="H28:H30"/>
    <mergeCell ref="Q23:Q25"/>
    <mergeCell ref="O28:O30"/>
    <mergeCell ref="P28:P30"/>
    <mergeCell ref="N28:N30"/>
    <mergeCell ref="I29:I30"/>
    <mergeCell ref="J29:J30"/>
    <mergeCell ref="K28:K30"/>
    <mergeCell ref="L24:L25"/>
    <mergeCell ref="K23:L23"/>
    <mergeCell ref="N23:N25"/>
    <mergeCell ref="O23:O25"/>
    <mergeCell ref="I28:J28"/>
    <mergeCell ref="M23:M25"/>
    <mergeCell ref="I24:I25"/>
    <mergeCell ref="J24:J25"/>
    <mergeCell ref="K24:K25"/>
    <mergeCell ref="L28:L30"/>
    <mergeCell ref="M28:M30"/>
    <mergeCell ref="P23:P25"/>
    <mergeCell ref="A23:A26"/>
    <mergeCell ref="B23:B25"/>
    <mergeCell ref="C23:C25"/>
    <mergeCell ref="D23:E23"/>
    <mergeCell ref="F23:G23"/>
    <mergeCell ref="H23:J23"/>
    <mergeCell ref="D24:D25"/>
    <mergeCell ref="E24:E25"/>
    <mergeCell ref="F24:F25"/>
    <mergeCell ref="G24:G25"/>
    <mergeCell ref="H24:H25"/>
    <mergeCell ref="A18:A21"/>
    <mergeCell ref="B18:B20"/>
    <mergeCell ref="C18:C20"/>
    <mergeCell ref="D18:E18"/>
    <mergeCell ref="F18:F20"/>
    <mergeCell ref="G18:G20"/>
    <mergeCell ref="P18:P20"/>
    <mergeCell ref="Q18:Q20"/>
    <mergeCell ref="R18:R20"/>
    <mergeCell ref="D19:D20"/>
    <mergeCell ref="E19:E20"/>
    <mergeCell ref="K19:K20"/>
    <mergeCell ref="L19:L20"/>
    <mergeCell ref="H18:H20"/>
    <mergeCell ref="I18:I20"/>
    <mergeCell ref="J18:J20"/>
    <mergeCell ref="O18:O20"/>
    <mergeCell ref="K18:L18"/>
    <mergeCell ref="M18:M20"/>
    <mergeCell ref="N18:N20"/>
    <mergeCell ref="A13:A16"/>
    <mergeCell ref="B13:B15"/>
    <mergeCell ref="C13:C15"/>
    <mergeCell ref="D13:E13"/>
    <mergeCell ref="F13:F15"/>
    <mergeCell ref="P13:P15"/>
    <mergeCell ref="Q13:Q15"/>
    <mergeCell ref="R13:R15"/>
    <mergeCell ref="D14:D15"/>
    <mergeCell ref="E14:E15"/>
    <mergeCell ref="G14:G15"/>
    <mergeCell ref="H14:H15"/>
    <mergeCell ref="K14:K15"/>
    <mergeCell ref="L14:L15"/>
    <mergeCell ref="I13:I15"/>
    <mergeCell ref="G13:H13"/>
    <mergeCell ref="J13:J15"/>
    <mergeCell ref="K13:L13"/>
    <mergeCell ref="M13:M15"/>
    <mergeCell ref="N13:N15"/>
    <mergeCell ref="O13:O15"/>
    <mergeCell ref="Q8:Q10"/>
    <mergeCell ref="J9:J10"/>
    <mergeCell ref="K9:K10"/>
    <mergeCell ref="L9:L10"/>
    <mergeCell ref="M9:M10"/>
    <mergeCell ref="N9:N10"/>
    <mergeCell ref="G8:G10"/>
    <mergeCell ref="H8:H10"/>
    <mergeCell ref="I8:I10"/>
    <mergeCell ref="M3:M5"/>
    <mergeCell ref="N3:N5"/>
    <mergeCell ref="O3:O5"/>
    <mergeCell ref="I4:I5"/>
    <mergeCell ref="J4:K4"/>
    <mergeCell ref="J8:N8"/>
    <mergeCell ref="O8:O10"/>
    <mergeCell ref="P8:P10"/>
    <mergeCell ref="A8:A11"/>
    <mergeCell ref="B8:B10"/>
    <mergeCell ref="C8:C10"/>
    <mergeCell ref="D8:D10"/>
    <mergeCell ref="E8:E10"/>
    <mergeCell ref="F8:F10"/>
    <mergeCell ref="A3:A6"/>
    <mergeCell ref="B3:B5"/>
    <mergeCell ref="C3:C5"/>
    <mergeCell ref="D3:E4"/>
    <mergeCell ref="F3:F5"/>
    <mergeCell ref="G3:G5"/>
    <mergeCell ref="H3:H5"/>
    <mergeCell ref="I3:K3"/>
    <mergeCell ref="L3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L26"/>
  <sheetViews>
    <sheetView tabSelected="1" view="pageBreakPreview" zoomScale="70" zoomScaleNormal="77" zoomScaleSheetLayoutView="70" workbookViewId="0">
      <selection activeCell="F15" sqref="F15"/>
    </sheetView>
  </sheetViews>
  <sheetFormatPr baseColWidth="10" defaultColWidth="9.1640625" defaultRowHeight="14" x14ac:dyDescent="0.15"/>
  <cols>
    <col min="1" max="1" width="6.83203125" style="321" customWidth="1"/>
    <col min="2" max="2" width="34.6640625" style="321" customWidth="1"/>
    <col min="3" max="3" width="21.6640625" style="321" bestFit="1" customWidth="1"/>
    <col min="4" max="4" width="13.5" style="321" customWidth="1"/>
    <col min="5" max="5" width="11.1640625" style="321" customWidth="1"/>
    <col min="6" max="6" width="14.5" style="321" customWidth="1"/>
    <col min="7" max="7" width="20" style="321" customWidth="1"/>
    <col min="8" max="8" width="12.83203125" style="321" customWidth="1"/>
    <col min="9" max="9" width="11.1640625" style="321" customWidth="1"/>
    <col min="10" max="10" width="14" style="321" customWidth="1"/>
    <col min="11" max="11" width="16" style="321" customWidth="1"/>
    <col min="12" max="12" width="14.5" style="321" customWidth="1"/>
    <col min="13" max="13" width="21" style="321" customWidth="1"/>
    <col min="14" max="14" width="15.5" style="321" customWidth="1"/>
    <col min="15" max="16384" width="9.1640625" style="321"/>
  </cols>
  <sheetData>
    <row r="1" spans="1:15" s="339" customFormat="1" ht="25" x14ac:dyDescent="0.15">
      <c r="A1" s="534" t="s">
        <v>939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341"/>
    </row>
    <row r="2" spans="1:15" s="339" customFormat="1" ht="25" x14ac:dyDescent="0.15">
      <c r="A2" s="534" t="s">
        <v>947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341"/>
    </row>
    <row r="3" spans="1:15" s="339" customFormat="1" ht="20" customHeight="1" x14ac:dyDescent="0.15">
      <c r="A3" s="396"/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</row>
    <row r="4" spans="1:15" s="339" customFormat="1" x14ac:dyDescent="0.15">
      <c r="A4" s="533" t="s">
        <v>690</v>
      </c>
      <c r="B4" s="533"/>
      <c r="C4" s="533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</row>
    <row r="5" spans="1:15" s="339" customFormat="1" ht="15" thickBot="1" x14ac:dyDescent="0.2"/>
    <row r="6" spans="1:15" s="344" customFormat="1" ht="30" customHeight="1" x14ac:dyDescent="0.15">
      <c r="A6" s="550" t="s">
        <v>680</v>
      </c>
      <c r="B6" s="535" t="s">
        <v>443</v>
      </c>
      <c r="C6" s="535" t="s">
        <v>455</v>
      </c>
      <c r="D6" s="535"/>
      <c r="E6" s="541" t="s">
        <v>681</v>
      </c>
      <c r="F6" s="541" t="s">
        <v>445</v>
      </c>
      <c r="G6" s="547" t="s">
        <v>446</v>
      </c>
      <c r="H6" s="535" t="s">
        <v>447</v>
      </c>
      <c r="I6" s="535"/>
      <c r="J6" s="535"/>
      <c r="K6" s="544" t="s">
        <v>453</v>
      </c>
      <c r="L6" s="544" t="s">
        <v>448</v>
      </c>
      <c r="M6" s="541" t="s">
        <v>470</v>
      </c>
      <c r="N6" s="536" t="s">
        <v>471</v>
      </c>
    </row>
    <row r="7" spans="1:15" s="339" customFormat="1" ht="29" customHeight="1" x14ac:dyDescent="0.15">
      <c r="A7" s="551"/>
      <c r="B7" s="539"/>
      <c r="C7" s="539" t="s">
        <v>449</v>
      </c>
      <c r="D7" s="539" t="s">
        <v>682</v>
      </c>
      <c r="E7" s="542"/>
      <c r="F7" s="542"/>
      <c r="G7" s="548"/>
      <c r="H7" s="545" t="s">
        <v>451</v>
      </c>
      <c r="I7" s="545" t="s">
        <v>452</v>
      </c>
      <c r="J7" s="545"/>
      <c r="K7" s="545"/>
      <c r="L7" s="545"/>
      <c r="M7" s="542"/>
      <c r="N7" s="537"/>
    </row>
    <row r="8" spans="1:15" s="339" customFormat="1" ht="28" customHeight="1" thickBot="1" x14ac:dyDescent="0.2">
      <c r="A8" s="552"/>
      <c r="B8" s="540"/>
      <c r="C8" s="540"/>
      <c r="D8" s="540"/>
      <c r="E8" s="543"/>
      <c r="F8" s="543"/>
      <c r="G8" s="549"/>
      <c r="H8" s="546"/>
      <c r="I8" s="368" t="s">
        <v>454</v>
      </c>
      <c r="J8" s="368" t="s">
        <v>455</v>
      </c>
      <c r="K8" s="546"/>
      <c r="L8" s="546"/>
      <c r="M8" s="543"/>
      <c r="N8" s="538"/>
    </row>
    <row r="9" spans="1:15" s="339" customFormat="1" ht="28" customHeight="1" thickBot="1" x14ac:dyDescent="0.2">
      <c r="A9" s="513">
        <v>1</v>
      </c>
      <c r="B9" s="514">
        <v>2</v>
      </c>
      <c r="C9" s="515">
        <v>3</v>
      </c>
      <c r="D9" s="514">
        <v>4</v>
      </c>
      <c r="E9" s="515">
        <v>5</v>
      </c>
      <c r="F9" s="514">
        <v>6</v>
      </c>
      <c r="G9" s="515">
        <v>7</v>
      </c>
      <c r="H9" s="514">
        <v>8</v>
      </c>
      <c r="I9" s="515">
        <v>9</v>
      </c>
      <c r="J9" s="514">
        <v>10</v>
      </c>
      <c r="K9" s="515">
        <v>11</v>
      </c>
      <c r="L9" s="514">
        <v>12</v>
      </c>
      <c r="M9" s="515">
        <v>13</v>
      </c>
      <c r="N9" s="517">
        <v>14</v>
      </c>
    </row>
    <row r="10" spans="1:15" s="339" customFormat="1" ht="33" customHeight="1" thickTop="1" x14ac:dyDescent="0.15">
      <c r="A10" s="527">
        <v>1</v>
      </c>
      <c r="B10" s="528" t="s">
        <v>21</v>
      </c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30"/>
    </row>
    <row r="11" spans="1:15" s="339" customFormat="1" ht="33" customHeight="1" x14ac:dyDescent="0.15">
      <c r="A11" s="362" t="s">
        <v>22</v>
      </c>
      <c r="B11" s="521" t="s">
        <v>456</v>
      </c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47"/>
      <c r="N11" s="364"/>
    </row>
    <row r="12" spans="1:15" s="522" customFormat="1" ht="33" customHeight="1" x14ac:dyDescent="0.15">
      <c r="A12" s="401" t="s">
        <v>23</v>
      </c>
      <c r="B12" s="407" t="s">
        <v>456</v>
      </c>
      <c r="C12" s="346" t="s">
        <v>398</v>
      </c>
      <c r="D12" s="398"/>
      <c r="E12" s="398"/>
      <c r="F12" s="398"/>
      <c r="G12" s="398"/>
      <c r="H12" s="398"/>
      <c r="I12" s="398"/>
      <c r="J12" s="398"/>
      <c r="K12" s="398"/>
      <c r="L12" s="398"/>
      <c r="M12" s="347"/>
      <c r="N12" s="363"/>
    </row>
    <row r="13" spans="1:15" s="339" customFormat="1" ht="25" customHeight="1" x14ac:dyDescent="0.15">
      <c r="A13" s="401"/>
      <c r="B13" s="34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47"/>
      <c r="N13" s="363"/>
    </row>
    <row r="14" spans="1:15" s="339" customFormat="1" ht="25" customHeight="1" thickBot="1" x14ac:dyDescent="0.2">
      <c r="A14" s="525"/>
      <c r="B14" s="523"/>
      <c r="C14" s="524"/>
      <c r="D14" s="524"/>
      <c r="E14" s="524"/>
      <c r="F14" s="524"/>
      <c r="G14" s="524"/>
      <c r="H14" s="524"/>
      <c r="I14" s="524"/>
      <c r="J14" s="524"/>
      <c r="K14" s="524"/>
      <c r="L14" s="524"/>
      <c r="M14" s="523"/>
      <c r="N14" s="526"/>
    </row>
    <row r="15" spans="1:15" s="339" customFormat="1" x14ac:dyDescent="0.15"/>
    <row r="16" spans="1:15" s="339" customFormat="1" ht="18" customHeight="1" x14ac:dyDescent="0.15"/>
    <row r="17" spans="1:38" s="339" customFormat="1" ht="18" customHeight="1" x14ac:dyDescent="0.15">
      <c r="A17" s="532" t="s">
        <v>458</v>
      </c>
      <c r="B17" s="532"/>
      <c r="C17" s="532"/>
      <c r="D17" s="532"/>
      <c r="E17" s="532"/>
      <c r="F17" s="359"/>
      <c r="G17" s="360"/>
      <c r="H17" s="360"/>
      <c r="I17" s="360"/>
      <c r="J17" s="532" t="s">
        <v>890</v>
      </c>
      <c r="K17" s="532"/>
      <c r="L17" s="532"/>
      <c r="M17" s="359"/>
      <c r="N17" s="359"/>
      <c r="O17" s="359"/>
      <c r="P17" s="359"/>
      <c r="Q17" s="350"/>
      <c r="R17" s="350"/>
      <c r="S17" s="350"/>
      <c r="T17" s="350"/>
      <c r="U17" s="350"/>
      <c r="V17" s="350"/>
      <c r="W17" s="350"/>
      <c r="X17" s="350"/>
      <c r="Y17" s="350"/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50"/>
    </row>
    <row r="18" spans="1:38" s="339" customFormat="1" ht="18" customHeight="1" x14ac:dyDescent="0.15">
      <c r="A18" s="532" t="s">
        <v>936</v>
      </c>
      <c r="B18" s="532"/>
      <c r="C18" s="532"/>
      <c r="D18" s="532"/>
      <c r="E18" s="532"/>
      <c r="F18" s="359"/>
      <c r="G18" s="360"/>
      <c r="H18" s="360"/>
      <c r="I18" s="360"/>
      <c r="J18" s="532" t="s">
        <v>82</v>
      </c>
      <c r="K18" s="532"/>
      <c r="L18" s="532"/>
      <c r="M18" s="359"/>
      <c r="N18" s="359"/>
      <c r="O18" s="359"/>
      <c r="P18" s="359"/>
      <c r="AH18" s="351"/>
      <c r="AI18" s="351"/>
      <c r="AJ18" s="351"/>
    </row>
    <row r="19" spans="1:38" s="339" customFormat="1" ht="18" customHeight="1" x14ac:dyDescent="0.15">
      <c r="A19" s="358"/>
      <c r="B19" s="358"/>
      <c r="C19" s="359"/>
      <c r="D19" s="359"/>
      <c r="E19" s="359"/>
      <c r="F19" s="359"/>
      <c r="G19" s="360"/>
      <c r="H19" s="360"/>
      <c r="I19" s="360"/>
      <c r="J19" s="359"/>
      <c r="K19" s="359"/>
      <c r="L19" s="359"/>
      <c r="M19" s="359"/>
      <c r="N19" s="350"/>
      <c r="O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350"/>
      <c r="AB19" s="350"/>
      <c r="AC19" s="350"/>
      <c r="AD19" s="350"/>
      <c r="AE19" s="350"/>
      <c r="AF19" s="350"/>
      <c r="AG19" s="350"/>
      <c r="AH19" s="350"/>
      <c r="AI19" s="350"/>
      <c r="AJ19" s="350"/>
    </row>
    <row r="20" spans="1:38" s="339" customFormat="1" ht="18" customHeight="1" x14ac:dyDescent="0.15">
      <c r="A20" s="358"/>
      <c r="B20" s="358"/>
      <c r="C20" s="359"/>
      <c r="D20" s="359"/>
      <c r="E20" s="359"/>
      <c r="F20" s="359"/>
      <c r="G20" s="359"/>
      <c r="H20" s="359"/>
      <c r="I20" s="359"/>
      <c r="J20" s="358"/>
      <c r="K20" s="358"/>
      <c r="L20" s="358"/>
      <c r="M20" s="359"/>
      <c r="N20" s="350"/>
      <c r="O20" s="350"/>
      <c r="AH20" s="352"/>
      <c r="AI20" s="351"/>
      <c r="AJ20" s="352"/>
    </row>
    <row r="21" spans="1:38" s="339" customFormat="1" ht="18" customHeight="1" x14ac:dyDescent="0.15">
      <c r="A21" s="358"/>
      <c r="B21" s="358"/>
      <c r="C21" s="359"/>
      <c r="D21" s="359"/>
      <c r="E21" s="359"/>
      <c r="F21" s="359"/>
      <c r="G21" s="359"/>
      <c r="H21" s="359"/>
      <c r="I21" s="359"/>
      <c r="J21" s="358"/>
      <c r="K21" s="358"/>
      <c r="L21" s="358"/>
      <c r="M21" s="359"/>
      <c r="N21" s="350"/>
      <c r="O21" s="350"/>
      <c r="AH21" s="352"/>
      <c r="AI21" s="351"/>
      <c r="AJ21" s="352"/>
    </row>
    <row r="22" spans="1:38" s="339" customFormat="1" ht="18" customHeight="1" x14ac:dyDescent="0.15">
      <c r="A22" s="358"/>
      <c r="B22" s="358"/>
      <c r="C22" s="359"/>
      <c r="D22" s="359"/>
      <c r="E22" s="359"/>
      <c r="F22" s="359"/>
      <c r="G22" s="359"/>
      <c r="H22" s="359"/>
      <c r="I22" s="359"/>
      <c r="J22" s="358"/>
      <c r="K22" s="358"/>
      <c r="L22" s="358"/>
      <c r="M22" s="359"/>
      <c r="N22" s="350"/>
      <c r="O22" s="350"/>
      <c r="AH22" s="352"/>
      <c r="AI22" s="351"/>
      <c r="AJ22" s="352"/>
    </row>
    <row r="23" spans="1:38" s="339" customFormat="1" ht="18" customHeight="1" x14ac:dyDescent="0.15">
      <c r="A23" s="358"/>
      <c r="B23" s="358"/>
      <c r="C23" s="359"/>
      <c r="D23" s="359"/>
      <c r="E23" s="359"/>
      <c r="F23" s="359"/>
      <c r="G23" s="359"/>
      <c r="H23" s="359"/>
      <c r="I23" s="359"/>
      <c r="J23" s="358"/>
      <c r="K23" s="358"/>
      <c r="L23" s="358"/>
      <c r="M23" s="359"/>
      <c r="O23" s="352"/>
      <c r="AH23" s="352"/>
      <c r="AI23" s="351"/>
      <c r="AJ23" s="352"/>
    </row>
    <row r="24" spans="1:38" s="339" customFormat="1" ht="18" customHeight="1" x14ac:dyDescent="0.15">
      <c r="A24" s="531" t="s">
        <v>937</v>
      </c>
      <c r="B24" s="531"/>
      <c r="C24" s="531"/>
      <c r="D24" s="531"/>
      <c r="E24" s="531"/>
      <c r="F24" s="359"/>
      <c r="G24" s="359"/>
      <c r="H24" s="359"/>
      <c r="I24" s="359"/>
      <c r="J24" s="531" t="s">
        <v>853</v>
      </c>
      <c r="K24" s="531"/>
      <c r="L24" s="531"/>
      <c r="M24" s="356"/>
      <c r="N24" s="356"/>
      <c r="O24" s="356"/>
      <c r="P24" s="356"/>
      <c r="AH24" s="352"/>
      <c r="AI24" s="351"/>
      <c r="AJ24" s="352"/>
    </row>
    <row r="25" spans="1:38" s="339" customFormat="1" ht="18" customHeight="1" x14ac:dyDescent="0.15">
      <c r="A25" s="532" t="s">
        <v>938</v>
      </c>
      <c r="B25" s="532"/>
      <c r="C25" s="532"/>
      <c r="D25" s="532"/>
      <c r="E25" s="532"/>
      <c r="F25" s="356"/>
      <c r="G25" s="357"/>
      <c r="H25" s="357"/>
      <c r="I25" s="357"/>
      <c r="J25" s="532" t="s">
        <v>854</v>
      </c>
      <c r="K25" s="532"/>
      <c r="L25" s="532"/>
      <c r="M25" s="359"/>
      <c r="N25" s="359"/>
      <c r="O25" s="359"/>
      <c r="P25" s="359"/>
      <c r="Q25" s="353"/>
      <c r="R25" s="353"/>
      <c r="S25" s="353"/>
      <c r="T25" s="353"/>
      <c r="U25" s="353"/>
      <c r="V25" s="353"/>
      <c r="W25" s="353"/>
      <c r="X25" s="353"/>
      <c r="Y25" s="353"/>
      <c r="Z25" s="353"/>
      <c r="AA25" s="353"/>
      <c r="AB25" s="353"/>
      <c r="AC25" s="353"/>
      <c r="AD25" s="353"/>
      <c r="AE25" s="353"/>
      <c r="AF25" s="353"/>
      <c r="AG25" s="353"/>
      <c r="AH25" s="353"/>
      <c r="AI25" s="353"/>
      <c r="AJ25" s="353"/>
    </row>
    <row r="26" spans="1:38" s="339" customFormat="1" ht="18" customHeight="1" x14ac:dyDescent="0.15">
      <c r="B26" s="350"/>
      <c r="C26" s="350"/>
      <c r="D26" s="350"/>
      <c r="E26" s="351"/>
      <c r="F26" s="351"/>
      <c r="G26" s="351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  <c r="AA26" s="350"/>
      <c r="AB26" s="350"/>
      <c r="AC26" s="350"/>
      <c r="AD26" s="350"/>
      <c r="AE26" s="350"/>
      <c r="AF26" s="350"/>
      <c r="AG26" s="350"/>
      <c r="AH26" s="350"/>
      <c r="AI26" s="350"/>
      <c r="AJ26" s="350"/>
    </row>
  </sheetData>
  <mergeCells count="26">
    <mergeCell ref="C7:C8"/>
    <mergeCell ref="K6:K8"/>
    <mergeCell ref="D7:D8"/>
    <mergeCell ref="A6:A8"/>
    <mergeCell ref="A4:C4"/>
    <mergeCell ref="A17:E17"/>
    <mergeCell ref="A18:E18"/>
    <mergeCell ref="A1:N1"/>
    <mergeCell ref="A2:N2"/>
    <mergeCell ref="H6:J6"/>
    <mergeCell ref="N6:N8"/>
    <mergeCell ref="B6:B8"/>
    <mergeCell ref="M6:M8"/>
    <mergeCell ref="L6:L8"/>
    <mergeCell ref="H7:H8"/>
    <mergeCell ref="I7:J7"/>
    <mergeCell ref="E6:E8"/>
    <mergeCell ref="F6:F8"/>
    <mergeCell ref="G6:G8"/>
    <mergeCell ref="C6:D6"/>
    <mergeCell ref="A24:E24"/>
    <mergeCell ref="A25:E25"/>
    <mergeCell ref="J17:L17"/>
    <mergeCell ref="J18:L18"/>
    <mergeCell ref="J24:L24"/>
    <mergeCell ref="J25:L25"/>
  </mergeCells>
  <printOptions horizontalCentered="1"/>
  <pageMargins left="0.34055118099999998" right="0.893700787" top="1.0374015750000001" bottom="0.91929133900000004" header="0.74803149606299202" footer="0.23622047244094499"/>
  <pageSetup paperSize="5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X249"/>
  <sheetViews>
    <sheetView view="pageBreakPreview" zoomScale="70" zoomScaleNormal="77" zoomScaleSheetLayoutView="70" workbookViewId="0">
      <pane xSplit="4" ySplit="9" topLeftCell="E10" activePane="bottomRight" state="frozen"/>
      <selection pane="topRight" activeCell="K1" sqref="K1"/>
      <selection pane="bottomLeft" activeCell="A10" sqref="A10"/>
      <selection pane="bottomRight" activeCell="O15" sqref="O15"/>
    </sheetView>
  </sheetViews>
  <sheetFormatPr baseColWidth="10" defaultColWidth="8.83203125" defaultRowHeight="15" x14ac:dyDescent="0.2"/>
  <cols>
    <col min="1" max="1" width="5.5" style="203" customWidth="1"/>
    <col min="2" max="2" width="23.5" style="202" customWidth="1"/>
    <col min="3" max="3" width="20.5" style="202" customWidth="1"/>
    <col min="4" max="4" width="11.1640625" style="202" customWidth="1"/>
    <col min="5" max="5" width="16.5" style="203" bestFit="1" customWidth="1"/>
    <col min="6" max="6" width="11.33203125" style="203" customWidth="1"/>
    <col min="7" max="7" width="21.5" style="203" bestFit="1" customWidth="1"/>
    <col min="8" max="8" width="12" style="202" customWidth="1"/>
    <col min="9" max="9" width="12.33203125" style="202" customWidth="1"/>
    <col min="10" max="10" width="21.5" style="203" bestFit="1" customWidth="1"/>
    <col min="11" max="11" width="16.5" style="203" bestFit="1" customWidth="1"/>
    <col min="12" max="12" width="8.1640625" style="202" customWidth="1"/>
    <col min="13" max="13" width="14" style="202" bestFit="1" customWidth="1"/>
    <col min="14" max="14" width="11" style="202" customWidth="1"/>
    <col min="15" max="15" width="21.5" style="202" customWidth="1"/>
    <col min="16" max="16" width="12.5" style="202" customWidth="1"/>
    <col min="18" max="18" width="9.5" bestFit="1" customWidth="1"/>
  </cols>
  <sheetData>
    <row r="1" spans="1:18" ht="26" x14ac:dyDescent="0.3">
      <c r="A1" s="553" t="s">
        <v>400</v>
      </c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28"/>
    </row>
    <row r="2" spans="1:18" ht="26" x14ac:dyDescent="0.3">
      <c r="A2" s="553" t="s">
        <v>401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28"/>
    </row>
    <row r="3" spans="1:18" ht="26" x14ac:dyDescent="0.3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246"/>
      <c r="P3" s="138"/>
    </row>
    <row r="4" spans="1:18" ht="26" x14ac:dyDescent="0.3">
      <c r="A4" s="138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245"/>
      <c r="P4" s="139"/>
    </row>
    <row r="5" spans="1:18" ht="17" thickBot="1" x14ac:dyDescent="0.25">
      <c r="A5" s="309" t="s">
        <v>690</v>
      </c>
      <c r="O5" s="244"/>
    </row>
    <row r="6" spans="1:18" s="8" customFormat="1" ht="29.25" customHeight="1" thickTop="1" x14ac:dyDescent="0.2">
      <c r="A6" s="560" t="s">
        <v>442</v>
      </c>
      <c r="B6" s="554" t="s">
        <v>449</v>
      </c>
      <c r="C6" s="557" t="s">
        <v>443</v>
      </c>
      <c r="D6" s="557" t="s">
        <v>450</v>
      </c>
      <c r="E6" s="557" t="s">
        <v>461</v>
      </c>
      <c r="F6" s="557" t="s">
        <v>462</v>
      </c>
      <c r="G6" s="557" t="s">
        <v>463</v>
      </c>
      <c r="H6" s="557" t="s">
        <v>464</v>
      </c>
      <c r="I6" s="557" t="s">
        <v>455</v>
      </c>
      <c r="J6" s="557"/>
      <c r="K6" s="557"/>
      <c r="L6" s="557"/>
      <c r="M6" s="557"/>
      <c r="N6" s="572" t="s">
        <v>469</v>
      </c>
      <c r="O6" s="567" t="s">
        <v>470</v>
      </c>
      <c r="P6" s="564" t="s">
        <v>471</v>
      </c>
    </row>
    <row r="7" spans="1:18" ht="22.5" customHeight="1" x14ac:dyDescent="0.2">
      <c r="A7" s="561"/>
      <c r="B7" s="555"/>
      <c r="C7" s="558"/>
      <c r="D7" s="558"/>
      <c r="E7" s="558"/>
      <c r="F7" s="558"/>
      <c r="G7" s="558"/>
      <c r="H7" s="558"/>
      <c r="I7" s="570" t="s">
        <v>465</v>
      </c>
      <c r="J7" s="570" t="s">
        <v>466</v>
      </c>
      <c r="K7" s="570" t="s">
        <v>467</v>
      </c>
      <c r="L7" s="570" t="s">
        <v>468</v>
      </c>
      <c r="M7" s="570" t="s">
        <v>19</v>
      </c>
      <c r="N7" s="573"/>
      <c r="O7" s="568"/>
      <c r="P7" s="565"/>
    </row>
    <row r="8" spans="1:18" ht="9.75" customHeight="1" thickBot="1" x14ac:dyDescent="0.25">
      <c r="A8" s="562"/>
      <c r="B8" s="556"/>
      <c r="C8" s="559"/>
      <c r="D8" s="559"/>
      <c r="E8" s="559"/>
      <c r="F8" s="559"/>
      <c r="G8" s="559"/>
      <c r="H8" s="559"/>
      <c r="I8" s="571"/>
      <c r="J8" s="571"/>
      <c r="K8" s="571"/>
      <c r="L8" s="571"/>
      <c r="M8" s="571"/>
      <c r="N8" s="574"/>
      <c r="O8" s="569"/>
      <c r="P8" s="566"/>
    </row>
    <row r="9" spans="1:18" ht="16" thickTop="1" x14ac:dyDescent="0.2">
      <c r="A9" s="198">
        <v>1</v>
      </c>
      <c r="B9" s="200">
        <v>2</v>
      </c>
      <c r="C9" s="200">
        <v>3</v>
      </c>
      <c r="D9" s="199">
        <v>4</v>
      </c>
      <c r="E9" s="200">
        <v>5</v>
      </c>
      <c r="F9" s="199">
        <v>6</v>
      </c>
      <c r="G9" s="200">
        <v>7</v>
      </c>
      <c r="H9" s="200">
        <v>8</v>
      </c>
      <c r="I9" s="200">
        <v>9</v>
      </c>
      <c r="J9" s="199">
        <v>10</v>
      </c>
      <c r="K9" s="200">
        <v>11</v>
      </c>
      <c r="L9" s="200">
        <v>12</v>
      </c>
      <c r="M9" s="199">
        <v>13</v>
      </c>
      <c r="N9" s="199">
        <v>14</v>
      </c>
      <c r="O9" s="200">
        <v>15</v>
      </c>
      <c r="P9" s="201">
        <v>16</v>
      </c>
    </row>
    <row r="10" spans="1:18" s="178" customFormat="1" ht="28.5" customHeight="1" x14ac:dyDescent="0.2">
      <c r="A10" s="151"/>
      <c r="B10" s="153"/>
      <c r="C10" s="153"/>
      <c r="D10" s="153"/>
      <c r="E10" s="140"/>
      <c r="F10" s="140"/>
      <c r="G10" s="140"/>
      <c r="H10" s="153"/>
      <c r="I10" s="153"/>
      <c r="J10" s="140"/>
      <c r="K10" s="140"/>
      <c r="L10" s="153"/>
      <c r="M10" s="153"/>
      <c r="N10" s="153"/>
      <c r="O10" s="153"/>
      <c r="P10" s="177"/>
    </row>
    <row r="11" spans="1:18" s="178" customFormat="1" ht="28.5" customHeight="1" x14ac:dyDescent="0.2">
      <c r="A11" s="171" t="s">
        <v>88</v>
      </c>
      <c r="B11" s="179" t="s">
        <v>472</v>
      </c>
      <c r="C11" s="153"/>
      <c r="D11" s="153"/>
      <c r="E11" s="140"/>
      <c r="F11" s="140"/>
      <c r="G11" s="140"/>
      <c r="H11" s="152"/>
      <c r="I11" s="153"/>
      <c r="J11" s="140"/>
      <c r="K11" s="140"/>
      <c r="L11" s="153"/>
      <c r="M11" s="153"/>
      <c r="N11" s="152"/>
      <c r="O11" s="180">
        <f>SUM(O12,O15,O26,O29,O31,O218,O224,O228,O231,O234)</f>
        <v>1226957807.439184</v>
      </c>
      <c r="P11" s="181"/>
      <c r="R11" s="182"/>
    </row>
    <row r="12" spans="1:18" s="178" customFormat="1" ht="28.5" customHeight="1" x14ac:dyDescent="0.2">
      <c r="A12" s="171" t="s">
        <v>90</v>
      </c>
      <c r="B12" s="179" t="s">
        <v>473</v>
      </c>
      <c r="C12" s="153"/>
      <c r="D12" s="153"/>
      <c r="E12" s="140"/>
      <c r="F12" s="140"/>
      <c r="G12" s="140"/>
      <c r="H12" s="152"/>
      <c r="I12" s="153"/>
      <c r="J12" s="140"/>
      <c r="K12" s="140"/>
      <c r="L12" s="153"/>
      <c r="M12" s="153"/>
      <c r="N12" s="152"/>
      <c r="O12" s="183">
        <v>0</v>
      </c>
      <c r="P12" s="181"/>
      <c r="R12" s="182"/>
    </row>
    <row r="13" spans="1:18" s="178" customFormat="1" ht="28.5" customHeight="1" x14ac:dyDescent="0.2">
      <c r="A13" s="151"/>
      <c r="B13" s="153" t="s">
        <v>84</v>
      </c>
      <c r="C13" s="153" t="s">
        <v>84</v>
      </c>
      <c r="D13" s="153" t="s">
        <v>84</v>
      </c>
      <c r="E13" s="140" t="s">
        <v>84</v>
      </c>
      <c r="F13" s="140" t="s">
        <v>84</v>
      </c>
      <c r="G13" s="140" t="s">
        <v>84</v>
      </c>
      <c r="H13" s="153" t="s">
        <v>84</v>
      </c>
      <c r="I13" s="153" t="s">
        <v>84</v>
      </c>
      <c r="J13" s="140" t="s">
        <v>84</v>
      </c>
      <c r="K13" s="140" t="s">
        <v>84</v>
      </c>
      <c r="L13" s="153" t="s">
        <v>84</v>
      </c>
      <c r="M13" s="153" t="s">
        <v>84</v>
      </c>
      <c r="N13" s="153" t="s">
        <v>84</v>
      </c>
      <c r="O13" s="153" t="s">
        <v>84</v>
      </c>
      <c r="P13" s="181" t="s">
        <v>84</v>
      </c>
      <c r="R13" s="182"/>
    </row>
    <row r="14" spans="1:18" s="178" customFormat="1" ht="28.5" customHeight="1" x14ac:dyDescent="0.2">
      <c r="A14" s="151"/>
      <c r="B14" s="153" t="s">
        <v>474</v>
      </c>
      <c r="C14" s="153"/>
      <c r="D14" s="153"/>
      <c r="E14" s="140"/>
      <c r="F14" s="140"/>
      <c r="G14" s="140"/>
      <c r="H14" s="152"/>
      <c r="I14" s="153"/>
      <c r="J14" s="140"/>
      <c r="K14" s="140"/>
      <c r="L14" s="153"/>
      <c r="M14" s="153"/>
      <c r="N14" s="152"/>
      <c r="O14" s="153"/>
      <c r="P14" s="181"/>
      <c r="R14" s="182"/>
    </row>
    <row r="15" spans="1:18" s="178" customFormat="1" ht="28.5" customHeight="1" x14ac:dyDescent="0.2">
      <c r="A15" s="171" t="s">
        <v>93</v>
      </c>
      <c r="B15" s="179" t="s">
        <v>475</v>
      </c>
      <c r="C15" s="153"/>
      <c r="D15" s="153"/>
      <c r="E15" s="140"/>
      <c r="F15" s="140"/>
      <c r="G15" s="140"/>
      <c r="H15" s="152"/>
      <c r="I15" s="153"/>
      <c r="J15" s="140"/>
      <c r="K15" s="140"/>
      <c r="L15" s="153"/>
      <c r="M15" s="153"/>
      <c r="N15" s="152"/>
      <c r="O15" s="180">
        <f>SUM(O16:O23)</f>
        <v>188500000</v>
      </c>
      <c r="P15" s="181"/>
      <c r="R15" s="182"/>
    </row>
    <row r="16" spans="1:18" s="178" customFormat="1" ht="28.5" customHeight="1" x14ac:dyDescent="0.2">
      <c r="A16" s="151">
        <v>1</v>
      </c>
      <c r="B16" s="153" t="s">
        <v>584</v>
      </c>
      <c r="C16" s="154" t="s">
        <v>95</v>
      </c>
      <c r="D16" s="153" t="s">
        <v>84</v>
      </c>
      <c r="E16" s="140" t="s">
        <v>97</v>
      </c>
      <c r="F16" s="140" t="s">
        <v>98</v>
      </c>
      <c r="G16" s="140" t="s">
        <v>84</v>
      </c>
      <c r="H16" s="140" t="s">
        <v>102</v>
      </c>
      <c r="I16" s="153"/>
      <c r="J16" s="140" t="s">
        <v>99</v>
      </c>
      <c r="K16" s="140" t="s">
        <v>100</v>
      </c>
      <c r="L16" s="153"/>
      <c r="M16" s="153" t="s">
        <v>84</v>
      </c>
      <c r="N16" s="140" t="s">
        <v>101</v>
      </c>
      <c r="O16" s="155">
        <v>4000000</v>
      </c>
      <c r="P16" s="181" t="s">
        <v>63</v>
      </c>
      <c r="Q16" s="178" t="s">
        <v>96</v>
      </c>
      <c r="R16" s="182"/>
    </row>
    <row r="17" spans="1:18" s="178" customFormat="1" ht="28.5" customHeight="1" x14ac:dyDescent="0.2">
      <c r="A17" s="151">
        <v>2</v>
      </c>
      <c r="B17" s="153" t="s">
        <v>584</v>
      </c>
      <c r="C17" s="154" t="s">
        <v>95</v>
      </c>
      <c r="D17" s="153" t="s">
        <v>84</v>
      </c>
      <c r="E17" s="140" t="s">
        <v>97</v>
      </c>
      <c r="F17" s="140" t="s">
        <v>98</v>
      </c>
      <c r="G17" s="140" t="s">
        <v>84</v>
      </c>
      <c r="H17" s="140" t="s">
        <v>107</v>
      </c>
      <c r="I17" s="153"/>
      <c r="J17" s="140" t="s">
        <v>104</v>
      </c>
      <c r="K17" s="140" t="s">
        <v>105</v>
      </c>
      <c r="L17" s="153"/>
      <c r="M17" s="153" t="s">
        <v>106</v>
      </c>
      <c r="N17" s="140" t="s">
        <v>101</v>
      </c>
      <c r="O17" s="155">
        <v>4000000</v>
      </c>
      <c r="P17" s="181" t="s">
        <v>63</v>
      </c>
      <c r="Q17" s="178" t="s">
        <v>96</v>
      </c>
      <c r="R17" s="182"/>
    </row>
    <row r="18" spans="1:18" s="178" customFormat="1" ht="28.5" customHeight="1" x14ac:dyDescent="0.2">
      <c r="A18" s="151">
        <v>3</v>
      </c>
      <c r="B18" s="153" t="s">
        <v>584</v>
      </c>
      <c r="C18" s="154" t="s">
        <v>95</v>
      </c>
      <c r="D18" s="153" t="s">
        <v>84</v>
      </c>
      <c r="E18" s="140" t="s">
        <v>97</v>
      </c>
      <c r="F18" s="140" t="s">
        <v>98</v>
      </c>
      <c r="G18" s="140" t="s">
        <v>84</v>
      </c>
      <c r="H18" s="140" t="s">
        <v>107</v>
      </c>
      <c r="I18" s="153"/>
      <c r="J18" s="140" t="s">
        <v>109</v>
      </c>
      <c r="K18" s="140" t="s">
        <v>110</v>
      </c>
      <c r="L18" s="153"/>
      <c r="M18" s="153" t="s">
        <v>111</v>
      </c>
      <c r="N18" s="140" t="s">
        <v>101</v>
      </c>
      <c r="O18" s="155">
        <v>4000000</v>
      </c>
      <c r="P18" s="181" t="s">
        <v>63</v>
      </c>
      <c r="Q18" s="178" t="s">
        <v>96</v>
      </c>
      <c r="R18" s="182"/>
    </row>
    <row r="19" spans="1:18" s="178" customFormat="1" ht="28.5" customHeight="1" x14ac:dyDescent="0.2">
      <c r="A19" s="151">
        <v>4</v>
      </c>
      <c r="B19" s="153" t="s">
        <v>584</v>
      </c>
      <c r="C19" s="154" t="s">
        <v>95</v>
      </c>
      <c r="D19" s="153" t="s">
        <v>84</v>
      </c>
      <c r="E19" s="140" t="s">
        <v>113</v>
      </c>
      <c r="F19" s="140" t="s">
        <v>114</v>
      </c>
      <c r="G19" s="140" t="s">
        <v>84</v>
      </c>
      <c r="H19" s="140" t="s">
        <v>118</v>
      </c>
      <c r="I19" s="153"/>
      <c r="J19" s="140" t="s">
        <v>115</v>
      </c>
      <c r="K19" s="140" t="s">
        <v>116</v>
      </c>
      <c r="L19" s="153"/>
      <c r="M19" s="153" t="s">
        <v>117</v>
      </c>
      <c r="N19" s="140" t="s">
        <v>101</v>
      </c>
      <c r="O19" s="155">
        <v>5000000</v>
      </c>
      <c r="P19" s="181" t="s">
        <v>63</v>
      </c>
      <c r="Q19" s="178" t="s">
        <v>96</v>
      </c>
      <c r="R19" s="182"/>
    </row>
    <row r="20" spans="1:18" s="178" customFormat="1" ht="28.5" customHeight="1" x14ac:dyDescent="0.2">
      <c r="A20" s="151">
        <v>5</v>
      </c>
      <c r="B20" s="153" t="s">
        <v>585</v>
      </c>
      <c r="C20" s="154" t="s">
        <v>120</v>
      </c>
      <c r="D20" s="153" t="s">
        <v>84</v>
      </c>
      <c r="E20" s="140" t="s">
        <v>122</v>
      </c>
      <c r="F20" s="140" t="s">
        <v>123</v>
      </c>
      <c r="G20" s="140" t="s">
        <v>84</v>
      </c>
      <c r="H20" s="140" t="s">
        <v>126</v>
      </c>
      <c r="I20" s="153"/>
      <c r="J20" s="140" t="s">
        <v>124</v>
      </c>
      <c r="K20" s="140" t="s">
        <v>125</v>
      </c>
      <c r="L20" s="153"/>
      <c r="M20" s="153" t="s">
        <v>84</v>
      </c>
      <c r="N20" s="140" t="s">
        <v>101</v>
      </c>
      <c r="O20" s="155">
        <v>140000000</v>
      </c>
      <c r="P20" s="181" t="s">
        <v>63</v>
      </c>
      <c r="Q20" s="178" t="s">
        <v>121</v>
      </c>
      <c r="R20" s="182"/>
    </row>
    <row r="21" spans="1:18" s="178" customFormat="1" ht="28.5" customHeight="1" x14ac:dyDescent="0.2">
      <c r="A21" s="151">
        <v>6</v>
      </c>
      <c r="B21" s="153" t="s">
        <v>584</v>
      </c>
      <c r="C21" s="154" t="s">
        <v>95</v>
      </c>
      <c r="D21" s="153" t="s">
        <v>84</v>
      </c>
      <c r="E21" s="140" t="s">
        <v>113</v>
      </c>
      <c r="F21" s="140" t="s">
        <v>128</v>
      </c>
      <c r="G21" s="140" t="s">
        <v>84</v>
      </c>
      <c r="H21" s="140" t="s">
        <v>126</v>
      </c>
      <c r="I21" s="153"/>
      <c r="J21" s="140" t="s">
        <v>129</v>
      </c>
      <c r="K21" s="140"/>
      <c r="L21" s="153"/>
      <c r="M21" s="153" t="s">
        <v>84</v>
      </c>
      <c r="N21" s="140" t="s">
        <v>101</v>
      </c>
      <c r="O21" s="155">
        <v>10500000</v>
      </c>
      <c r="P21" s="181" t="s">
        <v>63</v>
      </c>
      <c r="Q21" s="178" t="s">
        <v>96</v>
      </c>
      <c r="R21" s="182"/>
    </row>
    <row r="22" spans="1:18" s="178" customFormat="1" ht="28.5" customHeight="1" x14ac:dyDescent="0.2">
      <c r="A22" s="151">
        <v>7</v>
      </c>
      <c r="B22" s="153" t="s">
        <v>584</v>
      </c>
      <c r="C22" s="154" t="s">
        <v>95</v>
      </c>
      <c r="D22" s="153" t="s">
        <v>84</v>
      </c>
      <c r="E22" s="140" t="s">
        <v>113</v>
      </c>
      <c r="F22" s="140" t="s">
        <v>128</v>
      </c>
      <c r="G22" s="140" t="s">
        <v>84</v>
      </c>
      <c r="H22" s="140" t="s">
        <v>126</v>
      </c>
      <c r="I22" s="153"/>
      <c r="J22" s="140" t="s">
        <v>131</v>
      </c>
      <c r="K22" s="140" t="s">
        <v>132</v>
      </c>
      <c r="L22" s="153"/>
      <c r="M22" s="153" t="s">
        <v>84</v>
      </c>
      <c r="N22" s="140" t="s">
        <v>101</v>
      </c>
      <c r="O22" s="155">
        <v>10500000</v>
      </c>
      <c r="P22" s="181" t="s">
        <v>63</v>
      </c>
      <c r="Q22" s="178" t="s">
        <v>96</v>
      </c>
      <c r="R22" s="182"/>
    </row>
    <row r="23" spans="1:18" s="178" customFormat="1" ht="28.5" customHeight="1" x14ac:dyDescent="0.2">
      <c r="A23" s="151">
        <v>8</v>
      </c>
      <c r="B23" s="153" t="s">
        <v>584</v>
      </c>
      <c r="C23" s="154" t="s">
        <v>95</v>
      </c>
      <c r="D23" s="153" t="s">
        <v>84</v>
      </c>
      <c r="E23" s="140" t="s">
        <v>113</v>
      </c>
      <c r="F23" s="140" t="s">
        <v>128</v>
      </c>
      <c r="G23" s="140" t="s">
        <v>84</v>
      </c>
      <c r="H23" s="140" t="s">
        <v>126</v>
      </c>
      <c r="I23" s="153"/>
      <c r="J23" s="140" t="s">
        <v>134</v>
      </c>
      <c r="K23" s="140" t="s">
        <v>135</v>
      </c>
      <c r="L23" s="153"/>
      <c r="M23" s="153" t="s">
        <v>84</v>
      </c>
      <c r="N23" s="140" t="s">
        <v>101</v>
      </c>
      <c r="O23" s="155">
        <v>10500000</v>
      </c>
      <c r="P23" s="181" t="s">
        <v>63</v>
      </c>
      <c r="Q23" s="178" t="s">
        <v>96</v>
      </c>
      <c r="R23" s="182"/>
    </row>
    <row r="24" spans="1:18" s="178" customFormat="1" ht="28.5" customHeight="1" x14ac:dyDescent="0.2">
      <c r="A24" s="151"/>
      <c r="B24" s="153" t="s">
        <v>474</v>
      </c>
      <c r="C24" s="154" t="s">
        <v>474</v>
      </c>
      <c r="D24" s="153"/>
      <c r="E24" s="140" t="s">
        <v>474</v>
      </c>
      <c r="F24" s="140"/>
      <c r="G24" s="140"/>
      <c r="H24" s="140"/>
      <c r="I24" s="153"/>
      <c r="J24" s="140"/>
      <c r="K24" s="140"/>
      <c r="L24" s="153"/>
      <c r="M24" s="153"/>
      <c r="N24" s="140"/>
      <c r="O24" s="155"/>
      <c r="P24" s="181"/>
      <c r="R24" s="182"/>
    </row>
    <row r="25" spans="1:18" s="178" customFormat="1" ht="28.5" customHeight="1" x14ac:dyDescent="0.2">
      <c r="A25" s="151"/>
      <c r="B25" s="153" t="s">
        <v>474</v>
      </c>
      <c r="C25" s="153" t="s">
        <v>474</v>
      </c>
      <c r="D25" s="153"/>
      <c r="E25" s="140" t="s">
        <v>474</v>
      </c>
      <c r="F25" s="140"/>
      <c r="G25" s="140"/>
      <c r="H25" s="149"/>
      <c r="I25" s="153"/>
      <c r="J25" s="140"/>
      <c r="K25" s="140"/>
      <c r="L25" s="153"/>
      <c r="M25" s="153"/>
      <c r="N25" s="149"/>
      <c r="O25" s="149"/>
      <c r="P25" s="156"/>
      <c r="R25" s="182"/>
    </row>
    <row r="26" spans="1:18" s="178" customFormat="1" ht="28.5" customHeight="1" x14ac:dyDescent="0.2">
      <c r="A26" s="171" t="s">
        <v>137</v>
      </c>
      <c r="B26" s="179" t="s">
        <v>476</v>
      </c>
      <c r="C26" s="153" t="s">
        <v>474</v>
      </c>
      <c r="D26" s="153"/>
      <c r="E26" s="140" t="s">
        <v>474</v>
      </c>
      <c r="F26" s="140"/>
      <c r="G26" s="140"/>
      <c r="H26" s="149"/>
      <c r="I26" s="153"/>
      <c r="J26" s="140"/>
      <c r="K26" s="140"/>
      <c r="L26" s="153"/>
      <c r="M26" s="153"/>
      <c r="N26" s="149"/>
      <c r="O26" s="157">
        <f>SUM(O27)</f>
        <v>700000</v>
      </c>
      <c r="P26" s="156"/>
      <c r="R26" s="182"/>
    </row>
    <row r="27" spans="1:18" s="178" customFormat="1" ht="28.5" customHeight="1" x14ac:dyDescent="0.2">
      <c r="A27" s="151">
        <v>9</v>
      </c>
      <c r="B27" s="153" t="s">
        <v>620</v>
      </c>
      <c r="C27" s="153" t="s">
        <v>139</v>
      </c>
      <c r="D27" s="153" t="s">
        <v>84</v>
      </c>
      <c r="E27" s="140" t="s">
        <v>84</v>
      </c>
      <c r="F27" s="140" t="s">
        <v>84</v>
      </c>
      <c r="G27" s="140" t="s">
        <v>84</v>
      </c>
      <c r="H27" s="140" t="s">
        <v>141</v>
      </c>
      <c r="I27" s="153" t="s">
        <v>84</v>
      </c>
      <c r="J27" s="140" t="s">
        <v>84</v>
      </c>
      <c r="K27" s="140" t="s">
        <v>84</v>
      </c>
      <c r="L27" s="153" t="s">
        <v>84</v>
      </c>
      <c r="M27" s="153" t="s">
        <v>84</v>
      </c>
      <c r="N27" s="140" t="s">
        <v>101</v>
      </c>
      <c r="O27" s="155">
        <v>700000</v>
      </c>
      <c r="P27" s="181" t="s">
        <v>139</v>
      </c>
      <c r="Q27" s="178" t="s">
        <v>140</v>
      </c>
      <c r="R27" s="182"/>
    </row>
    <row r="28" spans="1:18" s="178" customFormat="1" ht="28.5" customHeight="1" thickBot="1" x14ac:dyDescent="0.25">
      <c r="A28" s="175"/>
      <c r="B28" s="195" t="s">
        <v>474</v>
      </c>
      <c r="C28" s="195" t="s">
        <v>474</v>
      </c>
      <c r="D28" s="195"/>
      <c r="E28" s="196" t="s">
        <v>474</v>
      </c>
      <c r="F28" s="196"/>
      <c r="G28" s="196"/>
      <c r="H28" s="220"/>
      <c r="I28" s="195"/>
      <c r="J28" s="196"/>
      <c r="K28" s="196"/>
      <c r="L28" s="195"/>
      <c r="M28" s="195"/>
      <c r="N28" s="220"/>
      <c r="O28" s="220"/>
      <c r="P28" s="221"/>
      <c r="R28" s="182"/>
    </row>
    <row r="29" spans="1:18" s="178" customFormat="1" ht="28.5" customHeight="1" x14ac:dyDescent="0.2">
      <c r="A29" s="216" t="s">
        <v>144</v>
      </c>
      <c r="B29" s="217" t="s">
        <v>477</v>
      </c>
      <c r="C29" s="218" t="s">
        <v>398</v>
      </c>
      <c r="D29" s="141"/>
      <c r="E29" s="143" t="s">
        <v>474</v>
      </c>
      <c r="F29" s="143"/>
      <c r="G29" s="143"/>
      <c r="H29" s="145"/>
      <c r="I29" s="141"/>
      <c r="J29" s="143"/>
      <c r="K29" s="143"/>
      <c r="L29" s="141"/>
      <c r="M29" s="141"/>
      <c r="N29" s="145"/>
      <c r="O29" s="145"/>
      <c r="P29" s="219"/>
      <c r="R29" s="182"/>
    </row>
    <row r="30" spans="1:18" s="178" customFormat="1" ht="28.5" customHeight="1" x14ac:dyDescent="0.2">
      <c r="A30" s="151"/>
      <c r="B30" s="153" t="s">
        <v>474</v>
      </c>
      <c r="C30" s="153" t="s">
        <v>474</v>
      </c>
      <c r="D30" s="153"/>
      <c r="E30" s="140" t="s">
        <v>474</v>
      </c>
      <c r="F30" s="140"/>
      <c r="G30" s="140"/>
      <c r="H30" s="149"/>
      <c r="I30" s="153"/>
      <c r="J30" s="140"/>
      <c r="K30" s="140"/>
      <c r="L30" s="153"/>
      <c r="M30" s="153"/>
      <c r="N30" s="149"/>
      <c r="O30" s="149"/>
      <c r="P30" s="156"/>
      <c r="R30" s="182"/>
    </row>
    <row r="31" spans="1:18" s="178" customFormat="1" ht="36" customHeight="1" x14ac:dyDescent="0.2">
      <c r="A31" s="171" t="s">
        <v>146</v>
      </c>
      <c r="B31" s="179" t="s">
        <v>478</v>
      </c>
      <c r="C31" s="153" t="s">
        <v>474</v>
      </c>
      <c r="D31" s="153"/>
      <c r="E31" s="140" t="s">
        <v>474</v>
      </c>
      <c r="F31" s="140"/>
      <c r="G31" s="140"/>
      <c r="H31" s="149"/>
      <c r="I31" s="153"/>
      <c r="J31" s="140"/>
      <c r="K31" s="140"/>
      <c r="L31" s="153"/>
      <c r="M31" s="153"/>
      <c r="N31" s="149"/>
      <c r="O31" s="158">
        <f>SUBTOTAL(9,O32:O217)</f>
        <v>1005267424.1185609</v>
      </c>
      <c r="P31" s="156"/>
      <c r="R31" s="182"/>
    </row>
    <row r="32" spans="1:18" s="178" customFormat="1" ht="28.5" customHeight="1" x14ac:dyDescent="0.2">
      <c r="A32" s="151">
        <v>10</v>
      </c>
      <c r="B32" s="153" t="s">
        <v>586</v>
      </c>
      <c r="C32" s="154" t="s">
        <v>152</v>
      </c>
      <c r="D32" s="153" t="s">
        <v>84</v>
      </c>
      <c r="E32" s="140" t="s">
        <v>150</v>
      </c>
      <c r="F32" s="140"/>
      <c r="G32" s="140" t="s">
        <v>154</v>
      </c>
      <c r="H32" s="140">
        <v>2001</v>
      </c>
      <c r="I32" s="153" t="s">
        <v>84</v>
      </c>
      <c r="J32" s="140" t="s">
        <v>84</v>
      </c>
      <c r="K32" s="140" t="s">
        <v>84</v>
      </c>
      <c r="L32" s="153" t="s">
        <v>84</v>
      </c>
      <c r="M32" s="153" t="s">
        <v>84</v>
      </c>
      <c r="N32" s="153" t="s">
        <v>84</v>
      </c>
      <c r="O32" s="155">
        <v>2175000</v>
      </c>
      <c r="P32" s="156" t="s">
        <v>63</v>
      </c>
      <c r="Q32" s="178" t="s">
        <v>153</v>
      </c>
      <c r="R32" s="182">
        <v>1</v>
      </c>
    </row>
    <row r="33" spans="1:18" s="178" customFormat="1" ht="28.5" customHeight="1" x14ac:dyDescent="0.2">
      <c r="A33" s="151">
        <v>11</v>
      </c>
      <c r="B33" s="153" t="s">
        <v>587</v>
      </c>
      <c r="C33" s="154" t="s">
        <v>155</v>
      </c>
      <c r="D33" s="153" t="s">
        <v>84</v>
      </c>
      <c r="E33" s="140" t="s">
        <v>157</v>
      </c>
      <c r="F33" s="140"/>
      <c r="G33" s="140" t="s">
        <v>158</v>
      </c>
      <c r="H33" s="140">
        <v>2002</v>
      </c>
      <c r="I33" s="153" t="s">
        <v>84</v>
      </c>
      <c r="J33" s="140" t="s">
        <v>84</v>
      </c>
      <c r="K33" s="140" t="s">
        <v>84</v>
      </c>
      <c r="L33" s="153" t="s">
        <v>84</v>
      </c>
      <c r="M33" s="153" t="s">
        <v>84</v>
      </c>
      <c r="N33" s="153" t="s">
        <v>84</v>
      </c>
      <c r="O33" s="155">
        <v>245000</v>
      </c>
      <c r="P33" s="156" t="s">
        <v>63</v>
      </c>
      <c r="Q33" s="178" t="s">
        <v>156</v>
      </c>
      <c r="R33" s="182">
        <v>1</v>
      </c>
    </row>
    <row r="34" spans="1:18" s="178" customFormat="1" ht="28.5" customHeight="1" x14ac:dyDescent="0.2">
      <c r="A34" s="151">
        <v>12</v>
      </c>
      <c r="B34" s="159" t="s">
        <v>270</v>
      </c>
      <c r="C34" s="154" t="s">
        <v>161</v>
      </c>
      <c r="D34" s="153" t="s">
        <v>84</v>
      </c>
      <c r="E34" s="140" t="s">
        <v>163</v>
      </c>
      <c r="F34" s="140"/>
      <c r="G34" s="140" t="s">
        <v>158</v>
      </c>
      <c r="H34" s="140">
        <v>2003</v>
      </c>
      <c r="I34" s="153" t="s">
        <v>84</v>
      </c>
      <c r="J34" s="140" t="s">
        <v>84</v>
      </c>
      <c r="K34" s="140" t="s">
        <v>84</v>
      </c>
      <c r="L34" s="153" t="s">
        <v>84</v>
      </c>
      <c r="M34" s="153" t="s">
        <v>84</v>
      </c>
      <c r="N34" s="153" t="s">
        <v>84</v>
      </c>
      <c r="O34" s="155">
        <v>3465000</v>
      </c>
      <c r="P34" s="156" t="s">
        <v>63</v>
      </c>
      <c r="Q34" s="178" t="s">
        <v>162</v>
      </c>
      <c r="R34" s="182">
        <v>1</v>
      </c>
    </row>
    <row r="35" spans="1:18" s="178" customFormat="1" ht="28.5" customHeight="1" x14ac:dyDescent="0.2">
      <c r="A35" s="151">
        <v>13</v>
      </c>
      <c r="B35" s="153" t="s">
        <v>588</v>
      </c>
      <c r="C35" s="154" t="s">
        <v>165</v>
      </c>
      <c r="D35" s="153" t="s">
        <v>84</v>
      </c>
      <c r="E35" s="140" t="s">
        <v>150</v>
      </c>
      <c r="F35" s="140"/>
      <c r="G35" s="140" t="s">
        <v>151</v>
      </c>
      <c r="H35" s="140">
        <v>2003</v>
      </c>
      <c r="I35" s="153" t="s">
        <v>84</v>
      </c>
      <c r="J35" s="140" t="s">
        <v>84</v>
      </c>
      <c r="K35" s="140" t="s">
        <v>84</v>
      </c>
      <c r="L35" s="153" t="s">
        <v>84</v>
      </c>
      <c r="M35" s="153" t="s">
        <v>84</v>
      </c>
      <c r="N35" s="153" t="s">
        <v>84</v>
      </c>
      <c r="O35" s="155">
        <v>550000</v>
      </c>
      <c r="P35" s="156" t="s">
        <v>63</v>
      </c>
      <c r="Q35" s="178" t="s">
        <v>166</v>
      </c>
      <c r="R35" s="182">
        <v>1</v>
      </c>
    </row>
    <row r="36" spans="1:18" s="178" customFormat="1" ht="28.5" customHeight="1" x14ac:dyDescent="0.2">
      <c r="A36" s="151">
        <v>14</v>
      </c>
      <c r="B36" s="153" t="s">
        <v>589</v>
      </c>
      <c r="C36" s="154" t="s">
        <v>177</v>
      </c>
      <c r="D36" s="153" t="s">
        <v>84</v>
      </c>
      <c r="E36" s="140" t="s">
        <v>150</v>
      </c>
      <c r="F36" s="140"/>
      <c r="G36" s="140" t="s">
        <v>179</v>
      </c>
      <c r="H36" s="140">
        <v>2003</v>
      </c>
      <c r="I36" s="153" t="s">
        <v>84</v>
      </c>
      <c r="J36" s="140" t="s">
        <v>84</v>
      </c>
      <c r="K36" s="140" t="s">
        <v>84</v>
      </c>
      <c r="L36" s="153" t="s">
        <v>84</v>
      </c>
      <c r="M36" s="153" t="s">
        <v>84</v>
      </c>
      <c r="N36" s="153" t="s">
        <v>84</v>
      </c>
      <c r="O36" s="155">
        <v>150000</v>
      </c>
      <c r="P36" s="156" t="s">
        <v>63</v>
      </c>
      <c r="Q36" s="178" t="s">
        <v>178</v>
      </c>
      <c r="R36" s="182">
        <v>1</v>
      </c>
    </row>
    <row r="37" spans="1:18" s="178" customFormat="1" ht="28.5" customHeight="1" x14ac:dyDescent="0.2">
      <c r="A37" s="151">
        <v>15</v>
      </c>
      <c r="B37" s="153" t="s">
        <v>590</v>
      </c>
      <c r="C37" s="154" t="s">
        <v>180</v>
      </c>
      <c r="D37" s="153" t="s">
        <v>84</v>
      </c>
      <c r="E37" s="140" t="s">
        <v>150</v>
      </c>
      <c r="F37" s="140"/>
      <c r="G37" s="140" t="s">
        <v>154</v>
      </c>
      <c r="H37" s="140">
        <v>2003</v>
      </c>
      <c r="I37" s="153" t="s">
        <v>84</v>
      </c>
      <c r="J37" s="140" t="s">
        <v>84</v>
      </c>
      <c r="K37" s="140" t="s">
        <v>84</v>
      </c>
      <c r="L37" s="153" t="s">
        <v>84</v>
      </c>
      <c r="M37" s="153" t="s">
        <v>84</v>
      </c>
      <c r="N37" s="153" t="s">
        <v>84</v>
      </c>
      <c r="O37" s="155">
        <v>900000</v>
      </c>
      <c r="P37" s="156" t="s">
        <v>63</v>
      </c>
      <c r="Q37" s="178" t="s">
        <v>181</v>
      </c>
      <c r="R37" s="182">
        <v>1</v>
      </c>
    </row>
    <row r="38" spans="1:18" s="178" customFormat="1" ht="28.5" customHeight="1" x14ac:dyDescent="0.2">
      <c r="A38" s="151">
        <v>16</v>
      </c>
      <c r="B38" s="159" t="s">
        <v>270</v>
      </c>
      <c r="C38" s="154" t="s">
        <v>161</v>
      </c>
      <c r="D38" s="153" t="s">
        <v>84</v>
      </c>
      <c r="E38" s="140" t="s">
        <v>183</v>
      </c>
      <c r="F38" s="140"/>
      <c r="G38" s="140" t="s">
        <v>158</v>
      </c>
      <c r="H38" s="140">
        <v>2003</v>
      </c>
      <c r="I38" s="153" t="s">
        <v>84</v>
      </c>
      <c r="J38" s="140" t="s">
        <v>84</v>
      </c>
      <c r="K38" s="140" t="s">
        <v>84</v>
      </c>
      <c r="L38" s="153" t="s">
        <v>84</v>
      </c>
      <c r="M38" s="153" t="s">
        <v>84</v>
      </c>
      <c r="N38" s="153" t="s">
        <v>84</v>
      </c>
      <c r="O38" s="155">
        <v>2850000</v>
      </c>
      <c r="P38" s="156" t="s">
        <v>63</v>
      </c>
      <c r="Q38" s="178" t="s">
        <v>182</v>
      </c>
      <c r="R38" s="182">
        <v>1</v>
      </c>
    </row>
    <row r="39" spans="1:18" s="178" customFormat="1" ht="28.5" customHeight="1" x14ac:dyDescent="0.2">
      <c r="A39" s="151">
        <v>17</v>
      </c>
      <c r="B39" s="153" t="s">
        <v>591</v>
      </c>
      <c r="C39" s="154" t="s">
        <v>184</v>
      </c>
      <c r="D39" s="153" t="s">
        <v>84</v>
      </c>
      <c r="E39" s="140" t="s">
        <v>186</v>
      </c>
      <c r="F39" s="140"/>
      <c r="G39" s="140" t="s">
        <v>171</v>
      </c>
      <c r="H39" s="140">
        <v>2003</v>
      </c>
      <c r="I39" s="153" t="s">
        <v>84</v>
      </c>
      <c r="J39" s="140" t="s">
        <v>84</v>
      </c>
      <c r="K39" s="140" t="s">
        <v>84</v>
      </c>
      <c r="L39" s="153" t="s">
        <v>84</v>
      </c>
      <c r="M39" s="153" t="s">
        <v>84</v>
      </c>
      <c r="N39" s="153" t="s">
        <v>84</v>
      </c>
      <c r="O39" s="155">
        <v>780000</v>
      </c>
      <c r="P39" s="156" t="s">
        <v>63</v>
      </c>
      <c r="Q39" s="178" t="s">
        <v>185</v>
      </c>
      <c r="R39" s="182">
        <v>1</v>
      </c>
    </row>
    <row r="40" spans="1:18" s="178" customFormat="1" ht="28.5" customHeight="1" x14ac:dyDescent="0.2">
      <c r="A40" s="151">
        <v>18</v>
      </c>
      <c r="B40" s="153" t="s">
        <v>592</v>
      </c>
      <c r="C40" s="154" t="s">
        <v>191</v>
      </c>
      <c r="D40" s="153" t="s">
        <v>84</v>
      </c>
      <c r="E40" s="140" t="s">
        <v>193</v>
      </c>
      <c r="F40" s="140"/>
      <c r="G40" s="140" t="s">
        <v>194</v>
      </c>
      <c r="H40" s="140" t="s">
        <v>118</v>
      </c>
      <c r="I40" s="153" t="s">
        <v>84</v>
      </c>
      <c r="J40" s="140" t="s">
        <v>84</v>
      </c>
      <c r="K40" s="140" t="s">
        <v>84</v>
      </c>
      <c r="L40" s="153" t="s">
        <v>84</v>
      </c>
      <c r="M40" s="153" t="s">
        <v>84</v>
      </c>
      <c r="N40" s="153" t="s">
        <v>84</v>
      </c>
      <c r="O40" s="155">
        <v>240000</v>
      </c>
      <c r="P40" s="156" t="s">
        <v>63</v>
      </c>
      <c r="Q40" s="178" t="s">
        <v>192</v>
      </c>
      <c r="R40" s="182">
        <v>1</v>
      </c>
    </row>
    <row r="41" spans="1:18" s="178" customFormat="1" ht="28.5" customHeight="1" x14ac:dyDescent="0.2">
      <c r="A41" s="151">
        <v>19</v>
      </c>
      <c r="B41" s="153" t="s">
        <v>593</v>
      </c>
      <c r="C41" s="154" t="s">
        <v>173</v>
      </c>
      <c r="D41" s="153" t="s">
        <v>84</v>
      </c>
      <c r="E41" s="140" t="s">
        <v>150</v>
      </c>
      <c r="F41" s="140"/>
      <c r="G41" s="140" t="s">
        <v>175</v>
      </c>
      <c r="H41" s="140" t="s">
        <v>118</v>
      </c>
      <c r="I41" s="153" t="s">
        <v>84</v>
      </c>
      <c r="J41" s="140" t="s">
        <v>84</v>
      </c>
      <c r="K41" s="140" t="s">
        <v>84</v>
      </c>
      <c r="L41" s="153" t="s">
        <v>84</v>
      </c>
      <c r="M41" s="153" t="s">
        <v>84</v>
      </c>
      <c r="N41" s="153" t="s">
        <v>84</v>
      </c>
      <c r="O41" s="155">
        <v>120000</v>
      </c>
      <c r="P41" s="156" t="s">
        <v>63</v>
      </c>
      <c r="Q41" s="178" t="s">
        <v>174</v>
      </c>
      <c r="R41" s="182">
        <v>1</v>
      </c>
    </row>
    <row r="42" spans="1:18" s="178" customFormat="1" ht="28.5" customHeight="1" x14ac:dyDescent="0.2">
      <c r="A42" s="151">
        <v>20</v>
      </c>
      <c r="B42" s="153" t="s">
        <v>583</v>
      </c>
      <c r="C42" s="154" t="s">
        <v>196</v>
      </c>
      <c r="D42" s="153" t="s">
        <v>84</v>
      </c>
      <c r="E42" s="140" t="s">
        <v>150</v>
      </c>
      <c r="F42" s="140"/>
      <c r="G42" s="140" t="s">
        <v>198</v>
      </c>
      <c r="H42" s="140" t="s">
        <v>118</v>
      </c>
      <c r="I42" s="153" t="s">
        <v>84</v>
      </c>
      <c r="J42" s="140" t="s">
        <v>84</v>
      </c>
      <c r="K42" s="140" t="s">
        <v>84</v>
      </c>
      <c r="L42" s="153" t="s">
        <v>84</v>
      </c>
      <c r="M42" s="153" t="s">
        <v>84</v>
      </c>
      <c r="N42" s="153" t="s">
        <v>84</v>
      </c>
      <c r="O42" s="155">
        <v>665000</v>
      </c>
      <c r="P42" s="156" t="s">
        <v>63</v>
      </c>
      <c r="Q42" s="178" t="s">
        <v>197</v>
      </c>
      <c r="R42" s="182">
        <v>1</v>
      </c>
    </row>
    <row r="43" spans="1:18" s="178" customFormat="1" ht="28.5" customHeight="1" x14ac:dyDescent="0.2">
      <c r="A43" s="151">
        <v>21</v>
      </c>
      <c r="B43" s="153" t="s">
        <v>588</v>
      </c>
      <c r="C43" s="154" t="s">
        <v>165</v>
      </c>
      <c r="D43" s="153" t="s">
        <v>84</v>
      </c>
      <c r="E43" s="140" t="s">
        <v>150</v>
      </c>
      <c r="F43" s="140"/>
      <c r="G43" s="140" t="s">
        <v>154</v>
      </c>
      <c r="H43" s="140" t="s">
        <v>118</v>
      </c>
      <c r="I43" s="153" t="s">
        <v>84</v>
      </c>
      <c r="J43" s="140" t="s">
        <v>84</v>
      </c>
      <c r="K43" s="140" t="s">
        <v>84</v>
      </c>
      <c r="L43" s="153" t="s">
        <v>84</v>
      </c>
      <c r="M43" s="153" t="s">
        <v>84</v>
      </c>
      <c r="N43" s="153" t="s">
        <v>84</v>
      </c>
      <c r="O43" s="155">
        <v>700000</v>
      </c>
      <c r="P43" s="156" t="s">
        <v>63</v>
      </c>
      <c r="Q43" s="178" t="s">
        <v>166</v>
      </c>
      <c r="R43" s="182">
        <v>1</v>
      </c>
    </row>
    <row r="44" spans="1:18" s="178" customFormat="1" ht="28.5" customHeight="1" x14ac:dyDescent="0.2">
      <c r="A44" s="151">
        <v>22</v>
      </c>
      <c r="B44" s="153" t="s">
        <v>598</v>
      </c>
      <c r="C44" s="154" t="s">
        <v>199</v>
      </c>
      <c r="D44" s="153" t="s">
        <v>84</v>
      </c>
      <c r="E44" s="140" t="s">
        <v>200</v>
      </c>
      <c r="F44" s="140"/>
      <c r="G44" s="140" t="s">
        <v>198</v>
      </c>
      <c r="H44" s="140" t="s">
        <v>118</v>
      </c>
      <c r="I44" s="153" t="s">
        <v>84</v>
      </c>
      <c r="J44" s="140" t="s">
        <v>84</v>
      </c>
      <c r="K44" s="140" t="s">
        <v>84</v>
      </c>
      <c r="L44" s="153" t="s">
        <v>84</v>
      </c>
      <c r="M44" s="153" t="s">
        <v>84</v>
      </c>
      <c r="N44" s="153" t="s">
        <v>84</v>
      </c>
      <c r="O44" s="155">
        <v>735000</v>
      </c>
      <c r="P44" s="156" t="s">
        <v>63</v>
      </c>
      <c r="Q44" s="178" t="s">
        <v>197</v>
      </c>
      <c r="R44" s="182">
        <v>1</v>
      </c>
    </row>
    <row r="45" spans="1:18" s="178" customFormat="1" ht="28.5" customHeight="1" x14ac:dyDescent="0.2">
      <c r="A45" s="151">
        <v>23</v>
      </c>
      <c r="B45" s="153" t="s">
        <v>591</v>
      </c>
      <c r="C45" s="154" t="s">
        <v>184</v>
      </c>
      <c r="D45" s="153" t="s">
        <v>84</v>
      </c>
      <c r="E45" s="140" t="s">
        <v>186</v>
      </c>
      <c r="F45" s="140"/>
      <c r="G45" s="140" t="s">
        <v>171</v>
      </c>
      <c r="H45" s="140" t="s">
        <v>118</v>
      </c>
      <c r="I45" s="153" t="s">
        <v>84</v>
      </c>
      <c r="J45" s="140" t="s">
        <v>84</v>
      </c>
      <c r="K45" s="140" t="s">
        <v>84</v>
      </c>
      <c r="L45" s="153" t="s">
        <v>84</v>
      </c>
      <c r="M45" s="153" t="s">
        <v>84</v>
      </c>
      <c r="N45" s="153" t="s">
        <v>84</v>
      </c>
      <c r="O45" s="155">
        <v>780000</v>
      </c>
      <c r="P45" s="156" t="s">
        <v>63</v>
      </c>
      <c r="Q45" s="178" t="s">
        <v>185</v>
      </c>
      <c r="R45" s="182">
        <v>1</v>
      </c>
    </row>
    <row r="46" spans="1:18" s="178" customFormat="1" ht="28.5" customHeight="1" x14ac:dyDescent="0.2">
      <c r="A46" s="151">
        <v>24</v>
      </c>
      <c r="B46" s="153" t="s">
        <v>588</v>
      </c>
      <c r="C46" s="154" t="s">
        <v>165</v>
      </c>
      <c r="D46" s="153" t="s">
        <v>84</v>
      </c>
      <c r="E46" s="140" t="s">
        <v>150</v>
      </c>
      <c r="F46" s="140"/>
      <c r="G46" s="140" t="s">
        <v>154</v>
      </c>
      <c r="H46" s="140" t="s">
        <v>118</v>
      </c>
      <c r="I46" s="153" t="s">
        <v>84</v>
      </c>
      <c r="J46" s="140" t="s">
        <v>84</v>
      </c>
      <c r="K46" s="140" t="s">
        <v>84</v>
      </c>
      <c r="L46" s="153" t="s">
        <v>84</v>
      </c>
      <c r="M46" s="153" t="s">
        <v>84</v>
      </c>
      <c r="N46" s="153" t="s">
        <v>84</v>
      </c>
      <c r="O46" s="155">
        <v>600000</v>
      </c>
      <c r="P46" s="156" t="s">
        <v>63</v>
      </c>
      <c r="Q46" s="178" t="s">
        <v>166</v>
      </c>
      <c r="R46" s="182">
        <v>1</v>
      </c>
    </row>
    <row r="47" spans="1:18" s="178" customFormat="1" ht="28.5" customHeight="1" x14ac:dyDescent="0.2">
      <c r="A47" s="151">
        <v>25</v>
      </c>
      <c r="B47" s="153" t="s">
        <v>591</v>
      </c>
      <c r="C47" s="154" t="s">
        <v>184</v>
      </c>
      <c r="D47" s="153" t="s">
        <v>84</v>
      </c>
      <c r="E47" s="140" t="s">
        <v>186</v>
      </c>
      <c r="F47" s="140"/>
      <c r="G47" s="140" t="s">
        <v>171</v>
      </c>
      <c r="H47" s="140" t="s">
        <v>118</v>
      </c>
      <c r="I47" s="153" t="s">
        <v>84</v>
      </c>
      <c r="J47" s="140" t="s">
        <v>84</v>
      </c>
      <c r="K47" s="140" t="s">
        <v>84</v>
      </c>
      <c r="L47" s="153" t="s">
        <v>84</v>
      </c>
      <c r="M47" s="153" t="s">
        <v>84</v>
      </c>
      <c r="N47" s="153" t="s">
        <v>84</v>
      </c>
      <c r="O47" s="155">
        <v>910000</v>
      </c>
      <c r="P47" s="156" t="s">
        <v>63</v>
      </c>
      <c r="Q47" s="178" t="s">
        <v>185</v>
      </c>
      <c r="R47" s="182">
        <v>1</v>
      </c>
    </row>
    <row r="48" spans="1:18" s="178" customFormat="1" ht="28.5" customHeight="1" x14ac:dyDescent="0.2">
      <c r="A48" s="151">
        <v>26</v>
      </c>
      <c r="B48" s="153" t="s">
        <v>609</v>
      </c>
      <c r="C48" s="154" t="s">
        <v>202</v>
      </c>
      <c r="D48" s="153" t="s">
        <v>84</v>
      </c>
      <c r="E48" s="140" t="s">
        <v>200</v>
      </c>
      <c r="F48" s="140"/>
      <c r="G48" s="140" t="s">
        <v>198</v>
      </c>
      <c r="H48" s="140" t="s">
        <v>118</v>
      </c>
      <c r="I48" s="153" t="s">
        <v>84</v>
      </c>
      <c r="J48" s="140" t="s">
        <v>84</v>
      </c>
      <c r="K48" s="140" t="s">
        <v>84</v>
      </c>
      <c r="L48" s="153" t="s">
        <v>84</v>
      </c>
      <c r="M48" s="153" t="s">
        <v>84</v>
      </c>
      <c r="N48" s="153" t="s">
        <v>84</v>
      </c>
      <c r="O48" s="155">
        <v>210000</v>
      </c>
      <c r="P48" s="156" t="s">
        <v>63</v>
      </c>
      <c r="Q48" s="178" t="s">
        <v>197</v>
      </c>
      <c r="R48" s="182">
        <v>1</v>
      </c>
    </row>
    <row r="49" spans="1:18" s="178" customFormat="1" ht="28.5" customHeight="1" x14ac:dyDescent="0.2">
      <c r="A49" s="151">
        <v>27</v>
      </c>
      <c r="B49" s="153" t="s">
        <v>594</v>
      </c>
      <c r="C49" s="154" t="s">
        <v>203</v>
      </c>
      <c r="D49" s="153" t="s">
        <v>84</v>
      </c>
      <c r="E49" s="140" t="s">
        <v>150</v>
      </c>
      <c r="F49" s="140"/>
      <c r="G49" s="140" t="s">
        <v>154</v>
      </c>
      <c r="H49" s="140" t="s">
        <v>118</v>
      </c>
      <c r="I49" s="153" t="s">
        <v>84</v>
      </c>
      <c r="J49" s="140" t="s">
        <v>84</v>
      </c>
      <c r="K49" s="140" t="s">
        <v>84</v>
      </c>
      <c r="L49" s="153" t="s">
        <v>84</v>
      </c>
      <c r="M49" s="153" t="s">
        <v>84</v>
      </c>
      <c r="N49" s="153" t="s">
        <v>84</v>
      </c>
      <c r="O49" s="155">
        <v>385000</v>
      </c>
      <c r="P49" s="156" t="s">
        <v>63</v>
      </c>
      <c r="Q49" s="178" t="s">
        <v>204</v>
      </c>
      <c r="R49" s="182">
        <v>1</v>
      </c>
    </row>
    <row r="50" spans="1:18" s="178" customFormat="1" ht="28.5" customHeight="1" x14ac:dyDescent="0.2">
      <c r="A50" s="151">
        <v>28</v>
      </c>
      <c r="B50" s="153" t="s">
        <v>288</v>
      </c>
      <c r="C50" s="154" t="s">
        <v>205</v>
      </c>
      <c r="D50" s="153" t="s">
        <v>84</v>
      </c>
      <c r="E50" s="140" t="s">
        <v>150</v>
      </c>
      <c r="F50" s="140"/>
      <c r="G50" s="140" t="s">
        <v>207</v>
      </c>
      <c r="H50" s="140" t="s">
        <v>118</v>
      </c>
      <c r="I50" s="153" t="s">
        <v>84</v>
      </c>
      <c r="J50" s="140" t="s">
        <v>84</v>
      </c>
      <c r="K50" s="140" t="s">
        <v>84</v>
      </c>
      <c r="L50" s="153" t="s">
        <v>84</v>
      </c>
      <c r="M50" s="153" t="s">
        <v>84</v>
      </c>
      <c r="N50" s="153" t="s">
        <v>84</v>
      </c>
      <c r="O50" s="155">
        <v>2660000</v>
      </c>
      <c r="P50" s="156" t="s">
        <v>63</v>
      </c>
      <c r="Q50" s="178" t="s">
        <v>206</v>
      </c>
      <c r="R50" s="182">
        <v>1</v>
      </c>
    </row>
    <row r="51" spans="1:18" s="178" customFormat="1" ht="28.5" customHeight="1" thickBot="1" x14ac:dyDescent="0.25">
      <c r="A51" s="175">
        <v>29</v>
      </c>
      <c r="B51" s="153" t="s">
        <v>268</v>
      </c>
      <c r="C51" s="224" t="s">
        <v>208</v>
      </c>
      <c r="D51" s="195" t="s">
        <v>84</v>
      </c>
      <c r="E51" s="196" t="s">
        <v>150</v>
      </c>
      <c r="F51" s="196"/>
      <c r="G51" s="196" t="s">
        <v>207</v>
      </c>
      <c r="H51" s="196" t="s">
        <v>118</v>
      </c>
      <c r="I51" s="195" t="s">
        <v>84</v>
      </c>
      <c r="J51" s="196" t="s">
        <v>84</v>
      </c>
      <c r="K51" s="196" t="s">
        <v>84</v>
      </c>
      <c r="L51" s="195" t="s">
        <v>84</v>
      </c>
      <c r="M51" s="195" t="s">
        <v>84</v>
      </c>
      <c r="N51" s="195" t="s">
        <v>84</v>
      </c>
      <c r="O51" s="225">
        <v>75000</v>
      </c>
      <c r="P51" s="221" t="s">
        <v>63</v>
      </c>
      <c r="Q51" s="178" t="s">
        <v>209</v>
      </c>
      <c r="R51" s="182">
        <v>1</v>
      </c>
    </row>
    <row r="52" spans="1:18" s="178" customFormat="1" ht="28.5" customHeight="1" x14ac:dyDescent="0.2">
      <c r="A52" s="222">
        <v>30</v>
      </c>
      <c r="B52" s="153" t="s">
        <v>591</v>
      </c>
      <c r="C52" s="142" t="s">
        <v>184</v>
      </c>
      <c r="D52" s="141" t="s">
        <v>84</v>
      </c>
      <c r="E52" s="143" t="s">
        <v>210</v>
      </c>
      <c r="F52" s="143"/>
      <c r="G52" s="143" t="s">
        <v>171</v>
      </c>
      <c r="H52" s="143" t="s">
        <v>118</v>
      </c>
      <c r="I52" s="141" t="s">
        <v>84</v>
      </c>
      <c r="J52" s="143" t="s">
        <v>84</v>
      </c>
      <c r="K52" s="143" t="s">
        <v>84</v>
      </c>
      <c r="L52" s="141" t="s">
        <v>84</v>
      </c>
      <c r="M52" s="141" t="s">
        <v>84</v>
      </c>
      <c r="N52" s="141" t="s">
        <v>84</v>
      </c>
      <c r="O52" s="144">
        <v>910000</v>
      </c>
      <c r="P52" s="219" t="s">
        <v>63</v>
      </c>
      <c r="Q52" s="178" t="s">
        <v>185</v>
      </c>
      <c r="R52" s="182">
        <v>1</v>
      </c>
    </row>
    <row r="53" spans="1:18" s="178" customFormat="1" ht="28.5" customHeight="1" x14ac:dyDescent="0.2">
      <c r="A53" s="151">
        <v>31</v>
      </c>
      <c r="B53" s="153" t="s">
        <v>591</v>
      </c>
      <c r="C53" s="154" t="s">
        <v>184</v>
      </c>
      <c r="D53" s="153" t="s">
        <v>84</v>
      </c>
      <c r="E53" s="140" t="s">
        <v>211</v>
      </c>
      <c r="F53" s="140"/>
      <c r="G53" s="140" t="s">
        <v>171</v>
      </c>
      <c r="H53" s="140" t="s">
        <v>118</v>
      </c>
      <c r="I53" s="153" t="s">
        <v>84</v>
      </c>
      <c r="J53" s="140" t="s">
        <v>84</v>
      </c>
      <c r="K53" s="140" t="s">
        <v>84</v>
      </c>
      <c r="L53" s="153" t="s">
        <v>84</v>
      </c>
      <c r="M53" s="153" t="s">
        <v>84</v>
      </c>
      <c r="N53" s="153" t="s">
        <v>84</v>
      </c>
      <c r="O53" s="155">
        <v>910000</v>
      </c>
      <c r="P53" s="156" t="s">
        <v>63</v>
      </c>
      <c r="Q53" s="178" t="s">
        <v>185</v>
      </c>
      <c r="R53" s="182">
        <v>1</v>
      </c>
    </row>
    <row r="54" spans="1:18" s="178" customFormat="1" ht="28.5" customHeight="1" x14ac:dyDescent="0.2">
      <c r="A54" s="151">
        <v>32</v>
      </c>
      <c r="B54" s="159" t="s">
        <v>270</v>
      </c>
      <c r="C54" s="154" t="s">
        <v>161</v>
      </c>
      <c r="D54" s="153" t="s">
        <v>84</v>
      </c>
      <c r="E54" s="140" t="s">
        <v>183</v>
      </c>
      <c r="F54" s="140"/>
      <c r="G54" s="140" t="s">
        <v>158</v>
      </c>
      <c r="H54" s="140" t="s">
        <v>141</v>
      </c>
      <c r="I54" s="153" t="s">
        <v>84</v>
      </c>
      <c r="J54" s="140" t="s">
        <v>84</v>
      </c>
      <c r="K54" s="140" t="s">
        <v>84</v>
      </c>
      <c r="L54" s="153" t="s">
        <v>84</v>
      </c>
      <c r="M54" s="153" t="s">
        <v>84</v>
      </c>
      <c r="N54" s="153" t="s">
        <v>84</v>
      </c>
      <c r="O54" s="155">
        <v>6650000</v>
      </c>
      <c r="P54" s="156" t="s">
        <v>63</v>
      </c>
      <c r="Q54" s="178" t="s">
        <v>162</v>
      </c>
      <c r="R54" s="182">
        <v>1</v>
      </c>
    </row>
    <row r="55" spans="1:18" s="178" customFormat="1" ht="28.5" customHeight="1" x14ac:dyDescent="0.2">
      <c r="A55" s="151">
        <v>33</v>
      </c>
      <c r="B55" s="153" t="s">
        <v>595</v>
      </c>
      <c r="C55" s="154" t="s">
        <v>167</v>
      </c>
      <c r="D55" s="153" t="s">
        <v>84</v>
      </c>
      <c r="E55" s="140" t="s">
        <v>212</v>
      </c>
      <c r="F55" s="140"/>
      <c r="G55" s="140" t="s">
        <v>158</v>
      </c>
      <c r="H55" s="140" t="s">
        <v>141</v>
      </c>
      <c r="I55" s="153" t="s">
        <v>84</v>
      </c>
      <c r="J55" s="140" t="s">
        <v>84</v>
      </c>
      <c r="K55" s="140" t="s">
        <v>84</v>
      </c>
      <c r="L55" s="153" t="s">
        <v>84</v>
      </c>
      <c r="M55" s="153" t="s">
        <v>84</v>
      </c>
      <c r="N55" s="153" t="s">
        <v>84</v>
      </c>
      <c r="O55" s="155">
        <v>800000</v>
      </c>
      <c r="P55" s="156" t="s">
        <v>63</v>
      </c>
      <c r="Q55" s="178" t="s">
        <v>168</v>
      </c>
      <c r="R55" s="182">
        <v>1</v>
      </c>
    </row>
    <row r="56" spans="1:18" s="178" customFormat="1" ht="28.5" customHeight="1" x14ac:dyDescent="0.2">
      <c r="A56" s="151">
        <v>34</v>
      </c>
      <c r="B56" s="153" t="s">
        <v>596</v>
      </c>
      <c r="C56" s="154" t="s">
        <v>169</v>
      </c>
      <c r="D56" s="153" t="s">
        <v>84</v>
      </c>
      <c r="E56" s="140" t="s">
        <v>212</v>
      </c>
      <c r="F56" s="140"/>
      <c r="G56" s="140" t="s">
        <v>171</v>
      </c>
      <c r="H56" s="140" t="s">
        <v>141</v>
      </c>
      <c r="I56" s="153" t="s">
        <v>84</v>
      </c>
      <c r="J56" s="140" t="s">
        <v>84</v>
      </c>
      <c r="K56" s="140" t="s">
        <v>84</v>
      </c>
      <c r="L56" s="153" t="s">
        <v>84</v>
      </c>
      <c r="M56" s="153" t="s">
        <v>84</v>
      </c>
      <c r="N56" s="153" t="s">
        <v>84</v>
      </c>
      <c r="O56" s="155">
        <v>5440000</v>
      </c>
      <c r="P56" s="156" t="s">
        <v>63</v>
      </c>
      <c r="Q56" s="178" t="s">
        <v>170</v>
      </c>
      <c r="R56" s="182">
        <v>1</v>
      </c>
    </row>
    <row r="57" spans="1:18" s="178" customFormat="1" ht="28.5" customHeight="1" x14ac:dyDescent="0.2">
      <c r="A57" s="151">
        <v>35</v>
      </c>
      <c r="B57" s="153" t="s">
        <v>597</v>
      </c>
      <c r="C57" s="154" t="s">
        <v>172</v>
      </c>
      <c r="D57" s="153" t="s">
        <v>84</v>
      </c>
      <c r="E57" s="140" t="s">
        <v>84</v>
      </c>
      <c r="F57" s="140"/>
      <c r="G57" s="140" t="s">
        <v>214</v>
      </c>
      <c r="H57" s="140" t="s">
        <v>141</v>
      </c>
      <c r="I57" s="153" t="s">
        <v>84</v>
      </c>
      <c r="J57" s="140" t="s">
        <v>84</v>
      </c>
      <c r="K57" s="140" t="s">
        <v>84</v>
      </c>
      <c r="L57" s="153" t="s">
        <v>84</v>
      </c>
      <c r="M57" s="153" t="s">
        <v>84</v>
      </c>
      <c r="N57" s="153" t="s">
        <v>84</v>
      </c>
      <c r="O57" s="155">
        <v>87500</v>
      </c>
      <c r="P57" s="156" t="s">
        <v>63</v>
      </c>
      <c r="Q57" s="178" t="s">
        <v>213</v>
      </c>
      <c r="R57" s="182">
        <v>1</v>
      </c>
    </row>
    <row r="58" spans="1:18" s="178" customFormat="1" ht="28.5" customHeight="1" x14ac:dyDescent="0.2">
      <c r="A58" s="151">
        <v>36</v>
      </c>
      <c r="B58" s="159" t="s">
        <v>270</v>
      </c>
      <c r="C58" s="154" t="s">
        <v>161</v>
      </c>
      <c r="D58" s="153" t="s">
        <v>84</v>
      </c>
      <c r="E58" s="140" t="s">
        <v>183</v>
      </c>
      <c r="F58" s="140"/>
      <c r="G58" s="140" t="s">
        <v>158</v>
      </c>
      <c r="H58" s="140" t="s">
        <v>141</v>
      </c>
      <c r="I58" s="153" t="s">
        <v>84</v>
      </c>
      <c r="J58" s="140" t="s">
        <v>84</v>
      </c>
      <c r="K58" s="140" t="s">
        <v>84</v>
      </c>
      <c r="L58" s="153" t="s">
        <v>84</v>
      </c>
      <c r="M58" s="153" t="s">
        <v>84</v>
      </c>
      <c r="N58" s="153" t="s">
        <v>84</v>
      </c>
      <c r="O58" s="155">
        <v>3325000</v>
      </c>
      <c r="P58" s="156" t="s">
        <v>63</v>
      </c>
      <c r="Q58" s="178" t="s">
        <v>182</v>
      </c>
      <c r="R58" s="182">
        <v>1</v>
      </c>
    </row>
    <row r="59" spans="1:18" s="178" customFormat="1" ht="28.5" customHeight="1" x14ac:dyDescent="0.2">
      <c r="A59" s="151">
        <v>37</v>
      </c>
      <c r="B59" s="153" t="s">
        <v>593</v>
      </c>
      <c r="C59" s="154" t="s">
        <v>173</v>
      </c>
      <c r="D59" s="153" t="s">
        <v>84</v>
      </c>
      <c r="E59" s="140" t="s">
        <v>150</v>
      </c>
      <c r="F59" s="140"/>
      <c r="G59" s="140" t="s">
        <v>215</v>
      </c>
      <c r="H59" s="140" t="s">
        <v>141</v>
      </c>
      <c r="I59" s="153" t="s">
        <v>84</v>
      </c>
      <c r="J59" s="140" t="s">
        <v>84</v>
      </c>
      <c r="K59" s="140" t="s">
        <v>84</v>
      </c>
      <c r="L59" s="153" t="s">
        <v>84</v>
      </c>
      <c r="M59" s="153" t="s">
        <v>84</v>
      </c>
      <c r="N59" s="153" t="s">
        <v>84</v>
      </c>
      <c r="O59" s="155">
        <v>140000</v>
      </c>
      <c r="P59" s="156" t="s">
        <v>63</v>
      </c>
      <c r="Q59" s="178" t="s">
        <v>174</v>
      </c>
      <c r="R59" s="182">
        <v>1</v>
      </c>
    </row>
    <row r="60" spans="1:18" s="178" customFormat="1" ht="28.5" customHeight="1" x14ac:dyDescent="0.2">
      <c r="A60" s="151">
        <v>38</v>
      </c>
      <c r="B60" s="153" t="s">
        <v>598</v>
      </c>
      <c r="C60" s="154" t="s">
        <v>199</v>
      </c>
      <c r="D60" s="153" t="s">
        <v>84</v>
      </c>
      <c r="E60" s="140" t="s">
        <v>200</v>
      </c>
      <c r="F60" s="140"/>
      <c r="G60" s="140" t="s">
        <v>198</v>
      </c>
      <c r="H60" s="140" t="s">
        <v>141</v>
      </c>
      <c r="I60" s="153" t="s">
        <v>84</v>
      </c>
      <c r="J60" s="140" t="s">
        <v>84</v>
      </c>
      <c r="K60" s="140" t="s">
        <v>84</v>
      </c>
      <c r="L60" s="153" t="s">
        <v>84</v>
      </c>
      <c r="M60" s="153" t="s">
        <v>84</v>
      </c>
      <c r="N60" s="153" t="s">
        <v>84</v>
      </c>
      <c r="O60" s="155">
        <v>245000</v>
      </c>
      <c r="P60" s="156" t="s">
        <v>63</v>
      </c>
      <c r="Q60" s="178" t="s">
        <v>216</v>
      </c>
      <c r="R60" s="182">
        <v>1</v>
      </c>
    </row>
    <row r="61" spans="1:18" s="178" customFormat="1" ht="28.5" customHeight="1" x14ac:dyDescent="0.2">
      <c r="A61" s="151">
        <v>39</v>
      </c>
      <c r="B61" s="159" t="s">
        <v>270</v>
      </c>
      <c r="C61" s="154" t="s">
        <v>161</v>
      </c>
      <c r="D61" s="153" t="s">
        <v>84</v>
      </c>
      <c r="E61" s="140" t="s">
        <v>183</v>
      </c>
      <c r="F61" s="140"/>
      <c r="G61" s="140" t="s">
        <v>158</v>
      </c>
      <c r="H61" s="140" t="s">
        <v>141</v>
      </c>
      <c r="I61" s="153" t="s">
        <v>84</v>
      </c>
      <c r="J61" s="140" t="s">
        <v>84</v>
      </c>
      <c r="K61" s="140" t="s">
        <v>84</v>
      </c>
      <c r="L61" s="153" t="s">
        <v>84</v>
      </c>
      <c r="M61" s="153" t="s">
        <v>84</v>
      </c>
      <c r="N61" s="153" t="s">
        <v>84</v>
      </c>
      <c r="O61" s="155">
        <v>3850000</v>
      </c>
      <c r="P61" s="156" t="s">
        <v>63</v>
      </c>
      <c r="Q61" s="178" t="s">
        <v>162</v>
      </c>
      <c r="R61" s="182">
        <v>1</v>
      </c>
    </row>
    <row r="62" spans="1:18" s="178" customFormat="1" ht="28.5" customHeight="1" x14ac:dyDescent="0.2">
      <c r="A62" s="151">
        <v>40</v>
      </c>
      <c r="B62" s="153" t="s">
        <v>598</v>
      </c>
      <c r="C62" s="154" t="s">
        <v>199</v>
      </c>
      <c r="D62" s="153" t="s">
        <v>84</v>
      </c>
      <c r="E62" s="140" t="s">
        <v>200</v>
      </c>
      <c r="F62" s="140"/>
      <c r="G62" s="140" t="s">
        <v>198</v>
      </c>
      <c r="H62" s="140" t="s">
        <v>141</v>
      </c>
      <c r="I62" s="153" t="s">
        <v>84</v>
      </c>
      <c r="J62" s="140" t="s">
        <v>84</v>
      </c>
      <c r="K62" s="140" t="s">
        <v>84</v>
      </c>
      <c r="L62" s="153" t="s">
        <v>84</v>
      </c>
      <c r="M62" s="153" t="s">
        <v>84</v>
      </c>
      <c r="N62" s="153" t="s">
        <v>84</v>
      </c>
      <c r="O62" s="155">
        <v>735000</v>
      </c>
      <c r="P62" s="156" t="s">
        <v>63</v>
      </c>
      <c r="Q62" s="178" t="s">
        <v>197</v>
      </c>
      <c r="R62" s="182">
        <v>1</v>
      </c>
    </row>
    <row r="63" spans="1:18" s="178" customFormat="1" ht="28.5" customHeight="1" x14ac:dyDescent="0.2">
      <c r="A63" s="151">
        <v>41</v>
      </c>
      <c r="B63" s="159" t="s">
        <v>270</v>
      </c>
      <c r="C63" s="154" t="s">
        <v>161</v>
      </c>
      <c r="D63" s="153" t="s">
        <v>84</v>
      </c>
      <c r="E63" s="140" t="s">
        <v>183</v>
      </c>
      <c r="F63" s="140"/>
      <c r="G63" s="140" t="s">
        <v>158</v>
      </c>
      <c r="H63" s="140" t="s">
        <v>141</v>
      </c>
      <c r="I63" s="153" t="s">
        <v>84</v>
      </c>
      <c r="J63" s="140" t="s">
        <v>84</v>
      </c>
      <c r="K63" s="140" t="s">
        <v>84</v>
      </c>
      <c r="L63" s="153" t="s">
        <v>84</v>
      </c>
      <c r="M63" s="153" t="s">
        <v>84</v>
      </c>
      <c r="N63" s="153" t="s">
        <v>84</v>
      </c>
      <c r="O63" s="155">
        <v>6650000</v>
      </c>
      <c r="P63" s="156" t="s">
        <v>63</v>
      </c>
      <c r="Q63" s="178" t="s">
        <v>162</v>
      </c>
      <c r="R63" s="182">
        <v>1</v>
      </c>
    </row>
    <row r="64" spans="1:18" s="178" customFormat="1" ht="28.5" customHeight="1" x14ac:dyDescent="0.2">
      <c r="A64" s="151">
        <v>42</v>
      </c>
      <c r="B64" s="153" t="s">
        <v>600</v>
      </c>
      <c r="C64" s="154" t="s">
        <v>148</v>
      </c>
      <c r="D64" s="153" t="s">
        <v>84</v>
      </c>
      <c r="E64" s="140" t="s">
        <v>150</v>
      </c>
      <c r="F64" s="140"/>
      <c r="G64" s="140" t="s">
        <v>151</v>
      </c>
      <c r="H64" s="140" t="s">
        <v>141</v>
      </c>
      <c r="I64" s="153" t="s">
        <v>84</v>
      </c>
      <c r="J64" s="140" t="s">
        <v>84</v>
      </c>
      <c r="K64" s="140" t="s">
        <v>84</v>
      </c>
      <c r="L64" s="153" t="s">
        <v>84</v>
      </c>
      <c r="M64" s="153" t="s">
        <v>84</v>
      </c>
      <c r="N64" s="153" t="s">
        <v>84</v>
      </c>
      <c r="O64" s="155">
        <v>570000</v>
      </c>
      <c r="P64" s="156" t="s">
        <v>63</v>
      </c>
      <c r="Q64" s="178" t="s">
        <v>149</v>
      </c>
      <c r="R64" s="182">
        <v>1</v>
      </c>
    </row>
    <row r="65" spans="1:18" s="178" customFormat="1" ht="28.5" customHeight="1" x14ac:dyDescent="0.2">
      <c r="A65" s="151">
        <v>43</v>
      </c>
      <c r="B65" s="153" t="s">
        <v>275</v>
      </c>
      <c r="C65" s="154" t="s">
        <v>218</v>
      </c>
      <c r="D65" s="153" t="s">
        <v>84</v>
      </c>
      <c r="E65" s="140" t="s">
        <v>150</v>
      </c>
      <c r="F65" s="140"/>
      <c r="G65" s="140" t="s">
        <v>151</v>
      </c>
      <c r="H65" s="140" t="s">
        <v>141</v>
      </c>
      <c r="I65" s="153" t="s">
        <v>84</v>
      </c>
      <c r="J65" s="140" t="s">
        <v>84</v>
      </c>
      <c r="K65" s="140" t="s">
        <v>84</v>
      </c>
      <c r="L65" s="153" t="s">
        <v>84</v>
      </c>
      <c r="M65" s="153" t="s">
        <v>84</v>
      </c>
      <c r="N65" s="153" t="s">
        <v>84</v>
      </c>
      <c r="O65" s="155">
        <v>315000</v>
      </c>
      <c r="P65" s="156" t="s">
        <v>63</v>
      </c>
      <c r="Q65" s="178" t="s">
        <v>219</v>
      </c>
      <c r="R65" s="182">
        <v>1</v>
      </c>
    </row>
    <row r="66" spans="1:18" s="178" customFormat="1" ht="28.5" customHeight="1" x14ac:dyDescent="0.2">
      <c r="A66" s="151">
        <v>44</v>
      </c>
      <c r="B66" s="153" t="s">
        <v>288</v>
      </c>
      <c r="C66" s="154" t="s">
        <v>205</v>
      </c>
      <c r="D66" s="153" t="s">
        <v>84</v>
      </c>
      <c r="E66" s="140" t="s">
        <v>150</v>
      </c>
      <c r="F66" s="140"/>
      <c r="G66" s="140" t="s">
        <v>207</v>
      </c>
      <c r="H66" s="140" t="s">
        <v>141</v>
      </c>
      <c r="I66" s="153" t="s">
        <v>84</v>
      </c>
      <c r="J66" s="140" t="s">
        <v>84</v>
      </c>
      <c r="K66" s="140" t="s">
        <v>84</v>
      </c>
      <c r="L66" s="153" t="s">
        <v>84</v>
      </c>
      <c r="M66" s="153" t="s">
        <v>84</v>
      </c>
      <c r="N66" s="153" t="s">
        <v>84</v>
      </c>
      <c r="O66" s="155">
        <v>10640000</v>
      </c>
      <c r="P66" s="156" t="s">
        <v>63</v>
      </c>
      <c r="Q66" s="178" t="s">
        <v>206</v>
      </c>
      <c r="R66" s="182">
        <v>1</v>
      </c>
    </row>
    <row r="67" spans="1:18" s="178" customFormat="1" ht="28.5" customHeight="1" x14ac:dyDescent="0.2">
      <c r="A67" s="151">
        <v>45</v>
      </c>
      <c r="B67" s="153" t="s">
        <v>601</v>
      </c>
      <c r="C67" s="154" t="s">
        <v>220</v>
      </c>
      <c r="D67" s="153" t="s">
        <v>84</v>
      </c>
      <c r="E67" s="140" t="s">
        <v>150</v>
      </c>
      <c r="F67" s="140"/>
      <c r="G67" s="140" t="s">
        <v>151</v>
      </c>
      <c r="H67" s="140" t="s">
        <v>141</v>
      </c>
      <c r="I67" s="153" t="s">
        <v>84</v>
      </c>
      <c r="J67" s="140" t="s">
        <v>84</v>
      </c>
      <c r="K67" s="140" t="s">
        <v>84</v>
      </c>
      <c r="L67" s="153" t="s">
        <v>84</v>
      </c>
      <c r="M67" s="153" t="s">
        <v>84</v>
      </c>
      <c r="N67" s="153" t="s">
        <v>84</v>
      </c>
      <c r="O67" s="155">
        <v>150000</v>
      </c>
      <c r="P67" s="156" t="s">
        <v>63</v>
      </c>
      <c r="Q67" s="178" t="s">
        <v>221</v>
      </c>
      <c r="R67" s="182">
        <v>1</v>
      </c>
    </row>
    <row r="68" spans="1:18" s="178" customFormat="1" ht="28.5" customHeight="1" x14ac:dyDescent="0.2">
      <c r="A68" s="151">
        <v>46</v>
      </c>
      <c r="B68" s="153" t="s">
        <v>275</v>
      </c>
      <c r="C68" s="154" t="s">
        <v>159</v>
      </c>
      <c r="D68" s="153" t="s">
        <v>84</v>
      </c>
      <c r="E68" s="140" t="s">
        <v>150</v>
      </c>
      <c r="F68" s="140"/>
      <c r="G68" s="140" t="s">
        <v>151</v>
      </c>
      <c r="H68" s="140" t="s">
        <v>141</v>
      </c>
      <c r="I68" s="153" t="s">
        <v>84</v>
      </c>
      <c r="J68" s="140" t="s">
        <v>84</v>
      </c>
      <c r="K68" s="140" t="s">
        <v>84</v>
      </c>
      <c r="L68" s="153" t="s">
        <v>84</v>
      </c>
      <c r="M68" s="153" t="s">
        <v>84</v>
      </c>
      <c r="N68" s="153" t="s">
        <v>84</v>
      </c>
      <c r="O68" s="155">
        <v>1470000</v>
      </c>
      <c r="P68" s="156" t="s">
        <v>63</v>
      </c>
      <c r="Q68" s="178" t="s">
        <v>160</v>
      </c>
      <c r="R68" s="182">
        <v>1</v>
      </c>
    </row>
    <row r="69" spans="1:18" s="178" customFormat="1" ht="28.5" customHeight="1" x14ac:dyDescent="0.2">
      <c r="A69" s="151">
        <v>47</v>
      </c>
      <c r="B69" s="153" t="s">
        <v>599</v>
      </c>
      <c r="C69" s="154" t="s">
        <v>196</v>
      </c>
      <c r="D69" s="153" t="s">
        <v>84</v>
      </c>
      <c r="E69" s="140" t="s">
        <v>150</v>
      </c>
      <c r="F69" s="140"/>
      <c r="G69" s="140" t="s">
        <v>198</v>
      </c>
      <c r="H69" s="140" t="s">
        <v>141</v>
      </c>
      <c r="I69" s="153" t="s">
        <v>84</v>
      </c>
      <c r="J69" s="140" t="s">
        <v>84</v>
      </c>
      <c r="K69" s="140" t="s">
        <v>84</v>
      </c>
      <c r="L69" s="153" t="s">
        <v>84</v>
      </c>
      <c r="M69" s="153" t="s">
        <v>84</v>
      </c>
      <c r="N69" s="153" t="s">
        <v>84</v>
      </c>
      <c r="O69" s="155">
        <v>1680000</v>
      </c>
      <c r="P69" s="156" t="s">
        <v>63</v>
      </c>
      <c r="Q69" s="178" t="s">
        <v>197</v>
      </c>
      <c r="R69" s="182">
        <v>1</v>
      </c>
    </row>
    <row r="70" spans="1:18" s="178" customFormat="1" ht="28.5" customHeight="1" x14ac:dyDescent="0.2">
      <c r="A70" s="151">
        <v>48</v>
      </c>
      <c r="B70" s="153" t="s">
        <v>288</v>
      </c>
      <c r="C70" s="154" t="s">
        <v>222</v>
      </c>
      <c r="D70" s="153" t="s">
        <v>84</v>
      </c>
      <c r="E70" s="140" t="s">
        <v>150</v>
      </c>
      <c r="F70" s="140"/>
      <c r="G70" s="140" t="s">
        <v>223</v>
      </c>
      <c r="H70" s="140" t="s">
        <v>141</v>
      </c>
      <c r="I70" s="153" t="s">
        <v>84</v>
      </c>
      <c r="J70" s="140" t="s">
        <v>84</v>
      </c>
      <c r="K70" s="140" t="s">
        <v>84</v>
      </c>
      <c r="L70" s="153" t="s">
        <v>84</v>
      </c>
      <c r="M70" s="153" t="s">
        <v>84</v>
      </c>
      <c r="N70" s="153" t="s">
        <v>84</v>
      </c>
      <c r="O70" s="155">
        <v>1200000</v>
      </c>
      <c r="P70" s="156" t="s">
        <v>63</v>
      </c>
      <c r="Q70" s="178" t="s">
        <v>206</v>
      </c>
      <c r="R70" s="182">
        <v>1</v>
      </c>
    </row>
    <row r="71" spans="1:18" s="178" customFormat="1" ht="28.5" customHeight="1" x14ac:dyDescent="0.2">
      <c r="A71" s="151">
        <v>49</v>
      </c>
      <c r="B71" s="153" t="s">
        <v>609</v>
      </c>
      <c r="C71" s="154" t="s">
        <v>202</v>
      </c>
      <c r="D71" s="153" t="s">
        <v>84</v>
      </c>
      <c r="E71" s="140" t="s">
        <v>200</v>
      </c>
      <c r="F71" s="140"/>
      <c r="G71" s="140" t="s">
        <v>198</v>
      </c>
      <c r="H71" s="140" t="s">
        <v>141</v>
      </c>
      <c r="I71" s="153" t="s">
        <v>84</v>
      </c>
      <c r="J71" s="140" t="s">
        <v>84</v>
      </c>
      <c r="K71" s="140" t="s">
        <v>84</v>
      </c>
      <c r="L71" s="153" t="s">
        <v>84</v>
      </c>
      <c r="M71" s="153" t="s">
        <v>84</v>
      </c>
      <c r="N71" s="153" t="s">
        <v>84</v>
      </c>
      <c r="O71" s="155">
        <v>367500</v>
      </c>
      <c r="P71" s="156" t="s">
        <v>63</v>
      </c>
      <c r="Q71" s="178" t="s">
        <v>197</v>
      </c>
      <c r="R71" s="182">
        <v>1</v>
      </c>
    </row>
    <row r="72" spans="1:18" s="178" customFormat="1" ht="28.5" customHeight="1" x14ac:dyDescent="0.2">
      <c r="A72" s="151">
        <v>50</v>
      </c>
      <c r="B72" s="159" t="s">
        <v>270</v>
      </c>
      <c r="C72" s="154" t="s">
        <v>161</v>
      </c>
      <c r="D72" s="153" t="s">
        <v>84</v>
      </c>
      <c r="E72" s="140" t="s">
        <v>183</v>
      </c>
      <c r="F72" s="140"/>
      <c r="G72" s="140" t="s">
        <v>158</v>
      </c>
      <c r="H72" s="140" t="s">
        <v>141</v>
      </c>
      <c r="I72" s="153" t="s">
        <v>84</v>
      </c>
      <c r="J72" s="140" t="s">
        <v>84</v>
      </c>
      <c r="K72" s="140" t="s">
        <v>84</v>
      </c>
      <c r="L72" s="153" t="s">
        <v>84</v>
      </c>
      <c r="M72" s="153" t="s">
        <v>84</v>
      </c>
      <c r="N72" s="153" t="s">
        <v>84</v>
      </c>
      <c r="O72" s="155">
        <v>2200000</v>
      </c>
      <c r="P72" s="156" t="s">
        <v>63</v>
      </c>
      <c r="Q72" s="178" t="s">
        <v>182</v>
      </c>
      <c r="R72" s="182">
        <v>1</v>
      </c>
    </row>
    <row r="73" spans="1:18" s="178" customFormat="1" ht="28.5" customHeight="1" x14ac:dyDescent="0.2">
      <c r="A73" s="151">
        <v>51</v>
      </c>
      <c r="B73" s="153" t="s">
        <v>288</v>
      </c>
      <c r="C73" s="154" t="s">
        <v>224</v>
      </c>
      <c r="D73" s="153" t="s">
        <v>84</v>
      </c>
      <c r="E73" s="140" t="s">
        <v>150</v>
      </c>
      <c r="F73" s="140"/>
      <c r="G73" s="140" t="s">
        <v>207</v>
      </c>
      <c r="H73" s="140" t="s">
        <v>141</v>
      </c>
      <c r="I73" s="153" t="s">
        <v>84</v>
      </c>
      <c r="J73" s="140" t="s">
        <v>84</v>
      </c>
      <c r="K73" s="140" t="s">
        <v>84</v>
      </c>
      <c r="L73" s="153" t="s">
        <v>84</v>
      </c>
      <c r="M73" s="153" t="s">
        <v>84</v>
      </c>
      <c r="N73" s="153" t="s">
        <v>84</v>
      </c>
      <c r="O73" s="155">
        <v>2660000</v>
      </c>
      <c r="P73" s="156" t="s">
        <v>63</v>
      </c>
      <c r="Q73" s="178" t="s">
        <v>206</v>
      </c>
      <c r="R73" s="182">
        <v>1</v>
      </c>
    </row>
    <row r="74" spans="1:18" s="178" customFormat="1" ht="28.5" customHeight="1" x14ac:dyDescent="0.2">
      <c r="A74" s="151">
        <v>52</v>
      </c>
      <c r="B74" s="153" t="s">
        <v>609</v>
      </c>
      <c r="C74" s="154" t="s">
        <v>202</v>
      </c>
      <c r="D74" s="153" t="s">
        <v>84</v>
      </c>
      <c r="E74" s="140" t="s">
        <v>226</v>
      </c>
      <c r="F74" s="140"/>
      <c r="G74" s="140" t="s">
        <v>198</v>
      </c>
      <c r="H74" s="140" t="s">
        <v>141</v>
      </c>
      <c r="I74" s="153" t="s">
        <v>84</v>
      </c>
      <c r="J74" s="140" t="s">
        <v>84</v>
      </c>
      <c r="K74" s="140" t="s">
        <v>84</v>
      </c>
      <c r="L74" s="153" t="s">
        <v>84</v>
      </c>
      <c r="M74" s="153" t="s">
        <v>84</v>
      </c>
      <c r="N74" s="153" t="s">
        <v>84</v>
      </c>
      <c r="O74" s="155">
        <v>105000</v>
      </c>
      <c r="P74" s="156" t="s">
        <v>63</v>
      </c>
      <c r="Q74" s="178" t="s">
        <v>197</v>
      </c>
      <c r="R74" s="182">
        <v>1</v>
      </c>
    </row>
    <row r="75" spans="1:18" s="178" customFormat="1" ht="28.5" customHeight="1" thickBot="1" x14ac:dyDescent="0.25">
      <c r="A75" s="175">
        <v>53</v>
      </c>
      <c r="B75" s="153" t="s">
        <v>591</v>
      </c>
      <c r="C75" s="224" t="s">
        <v>184</v>
      </c>
      <c r="D75" s="195" t="s">
        <v>84</v>
      </c>
      <c r="E75" s="196" t="s">
        <v>211</v>
      </c>
      <c r="F75" s="196"/>
      <c r="G75" s="196" t="s">
        <v>171</v>
      </c>
      <c r="H75" s="196" t="s">
        <v>141</v>
      </c>
      <c r="I75" s="195" t="s">
        <v>84</v>
      </c>
      <c r="J75" s="196" t="s">
        <v>84</v>
      </c>
      <c r="K75" s="196" t="s">
        <v>84</v>
      </c>
      <c r="L75" s="195" t="s">
        <v>84</v>
      </c>
      <c r="M75" s="195" t="s">
        <v>84</v>
      </c>
      <c r="N75" s="195" t="s">
        <v>84</v>
      </c>
      <c r="O75" s="225">
        <v>650000</v>
      </c>
      <c r="P75" s="221" t="s">
        <v>63</v>
      </c>
      <c r="Q75" s="178" t="s">
        <v>185</v>
      </c>
      <c r="R75" s="182">
        <v>1</v>
      </c>
    </row>
    <row r="76" spans="1:18" s="178" customFormat="1" ht="28.5" customHeight="1" x14ac:dyDescent="0.2">
      <c r="A76" s="222">
        <v>54</v>
      </c>
      <c r="B76" s="153" t="s">
        <v>600</v>
      </c>
      <c r="C76" s="142" t="s">
        <v>148</v>
      </c>
      <c r="D76" s="141" t="s">
        <v>84</v>
      </c>
      <c r="E76" s="143" t="s">
        <v>227</v>
      </c>
      <c r="F76" s="143"/>
      <c r="G76" s="143" t="s">
        <v>175</v>
      </c>
      <c r="H76" s="143" t="s">
        <v>141</v>
      </c>
      <c r="I76" s="141" t="s">
        <v>84</v>
      </c>
      <c r="J76" s="143" t="s">
        <v>84</v>
      </c>
      <c r="K76" s="143" t="s">
        <v>84</v>
      </c>
      <c r="L76" s="141" t="s">
        <v>84</v>
      </c>
      <c r="M76" s="141" t="s">
        <v>84</v>
      </c>
      <c r="N76" s="141" t="s">
        <v>84</v>
      </c>
      <c r="O76" s="144">
        <v>1890000</v>
      </c>
      <c r="P76" s="219" t="s">
        <v>63</v>
      </c>
      <c r="Q76" s="178" t="s">
        <v>149</v>
      </c>
      <c r="R76" s="182">
        <v>1</v>
      </c>
    </row>
    <row r="77" spans="1:18" s="178" customFormat="1" ht="28.5" customHeight="1" x14ac:dyDescent="0.2">
      <c r="A77" s="151">
        <v>55</v>
      </c>
      <c r="B77" s="153" t="s">
        <v>599</v>
      </c>
      <c r="C77" s="154" t="s">
        <v>196</v>
      </c>
      <c r="D77" s="153" t="s">
        <v>84</v>
      </c>
      <c r="E77" s="140" t="s">
        <v>150</v>
      </c>
      <c r="F77" s="140"/>
      <c r="G77" s="140" t="s">
        <v>198</v>
      </c>
      <c r="H77" s="140" t="s">
        <v>141</v>
      </c>
      <c r="I77" s="153" t="s">
        <v>84</v>
      </c>
      <c r="J77" s="140" t="s">
        <v>84</v>
      </c>
      <c r="K77" s="140" t="s">
        <v>84</v>
      </c>
      <c r="L77" s="153" t="s">
        <v>84</v>
      </c>
      <c r="M77" s="153" t="s">
        <v>84</v>
      </c>
      <c r="N77" s="153" t="s">
        <v>84</v>
      </c>
      <c r="O77" s="155">
        <v>3420000</v>
      </c>
      <c r="P77" s="156" t="s">
        <v>63</v>
      </c>
      <c r="Q77" s="178" t="s">
        <v>197</v>
      </c>
      <c r="R77" s="182">
        <v>1</v>
      </c>
    </row>
    <row r="78" spans="1:18" s="178" customFormat="1" ht="28.5" customHeight="1" x14ac:dyDescent="0.2">
      <c r="A78" s="151">
        <v>56</v>
      </c>
      <c r="B78" s="159" t="s">
        <v>270</v>
      </c>
      <c r="C78" s="154" t="s">
        <v>161</v>
      </c>
      <c r="D78" s="153" t="s">
        <v>84</v>
      </c>
      <c r="E78" s="140" t="s">
        <v>228</v>
      </c>
      <c r="F78" s="140"/>
      <c r="G78" s="140" t="s">
        <v>158</v>
      </c>
      <c r="H78" s="140" t="s">
        <v>141</v>
      </c>
      <c r="I78" s="153" t="s">
        <v>84</v>
      </c>
      <c r="J78" s="140" t="s">
        <v>84</v>
      </c>
      <c r="K78" s="140" t="s">
        <v>84</v>
      </c>
      <c r="L78" s="153" t="s">
        <v>84</v>
      </c>
      <c r="M78" s="153" t="s">
        <v>84</v>
      </c>
      <c r="N78" s="153" t="s">
        <v>84</v>
      </c>
      <c r="O78" s="155">
        <v>4550000</v>
      </c>
      <c r="P78" s="156" t="s">
        <v>63</v>
      </c>
      <c r="Q78" s="178" t="s">
        <v>162</v>
      </c>
      <c r="R78" s="182">
        <v>1</v>
      </c>
    </row>
    <row r="79" spans="1:18" s="178" customFormat="1" ht="28.5" customHeight="1" x14ac:dyDescent="0.2">
      <c r="A79" s="151">
        <v>57</v>
      </c>
      <c r="B79" s="153" t="s">
        <v>275</v>
      </c>
      <c r="C79" s="154" t="s">
        <v>229</v>
      </c>
      <c r="D79" s="153" t="s">
        <v>84</v>
      </c>
      <c r="E79" s="140" t="s">
        <v>150</v>
      </c>
      <c r="F79" s="140"/>
      <c r="G79" s="140" t="s">
        <v>175</v>
      </c>
      <c r="H79" s="140" t="s">
        <v>141</v>
      </c>
      <c r="I79" s="153" t="s">
        <v>84</v>
      </c>
      <c r="J79" s="140" t="s">
        <v>84</v>
      </c>
      <c r="K79" s="140" t="s">
        <v>84</v>
      </c>
      <c r="L79" s="153" t="s">
        <v>84</v>
      </c>
      <c r="M79" s="153" t="s">
        <v>84</v>
      </c>
      <c r="N79" s="153" t="s">
        <v>84</v>
      </c>
      <c r="O79" s="155">
        <v>6300000</v>
      </c>
      <c r="P79" s="156" t="s">
        <v>63</v>
      </c>
      <c r="Q79" s="178" t="s">
        <v>230</v>
      </c>
      <c r="R79" s="182">
        <v>1</v>
      </c>
    </row>
    <row r="80" spans="1:18" s="178" customFormat="1" ht="28.5" customHeight="1" x14ac:dyDescent="0.2">
      <c r="A80" s="151">
        <v>58</v>
      </c>
      <c r="B80" s="153" t="s">
        <v>598</v>
      </c>
      <c r="C80" s="154" t="s">
        <v>199</v>
      </c>
      <c r="D80" s="153" t="s">
        <v>84</v>
      </c>
      <c r="E80" s="140" t="s">
        <v>200</v>
      </c>
      <c r="F80" s="140"/>
      <c r="G80" s="140" t="s">
        <v>198</v>
      </c>
      <c r="H80" s="140" t="s">
        <v>141</v>
      </c>
      <c r="I80" s="153" t="s">
        <v>84</v>
      </c>
      <c r="J80" s="140" t="s">
        <v>84</v>
      </c>
      <c r="K80" s="140" t="s">
        <v>84</v>
      </c>
      <c r="L80" s="153" t="s">
        <v>84</v>
      </c>
      <c r="M80" s="153" t="s">
        <v>84</v>
      </c>
      <c r="N80" s="153" t="s">
        <v>84</v>
      </c>
      <c r="O80" s="155">
        <v>5390000</v>
      </c>
      <c r="P80" s="156" t="s">
        <v>63</v>
      </c>
      <c r="Q80" s="178" t="s">
        <v>197</v>
      </c>
      <c r="R80" s="182">
        <v>1</v>
      </c>
    </row>
    <row r="81" spans="1:18" s="178" customFormat="1" ht="28.5" customHeight="1" x14ac:dyDescent="0.2">
      <c r="A81" s="151">
        <v>59</v>
      </c>
      <c r="B81" s="153" t="s">
        <v>609</v>
      </c>
      <c r="C81" s="154" t="s">
        <v>202</v>
      </c>
      <c r="D81" s="153" t="s">
        <v>84</v>
      </c>
      <c r="E81" s="140" t="s">
        <v>200</v>
      </c>
      <c r="F81" s="140"/>
      <c r="G81" s="140" t="s">
        <v>198</v>
      </c>
      <c r="H81" s="140" t="s">
        <v>141</v>
      </c>
      <c r="I81" s="153" t="s">
        <v>84</v>
      </c>
      <c r="J81" s="140" t="s">
        <v>84</v>
      </c>
      <c r="K81" s="140" t="s">
        <v>84</v>
      </c>
      <c r="L81" s="153" t="s">
        <v>84</v>
      </c>
      <c r="M81" s="153" t="s">
        <v>84</v>
      </c>
      <c r="N81" s="153" t="s">
        <v>84</v>
      </c>
      <c r="O81" s="155">
        <v>1050000</v>
      </c>
      <c r="P81" s="156" t="s">
        <v>63</v>
      </c>
      <c r="Q81" s="178" t="s">
        <v>197</v>
      </c>
      <c r="R81" s="182">
        <v>1</v>
      </c>
    </row>
    <row r="82" spans="1:18" s="178" customFormat="1" ht="28.5" customHeight="1" x14ac:dyDescent="0.2">
      <c r="A82" s="151">
        <v>60</v>
      </c>
      <c r="B82" s="159" t="s">
        <v>270</v>
      </c>
      <c r="C82" s="154" t="s">
        <v>161</v>
      </c>
      <c r="D82" s="153" t="s">
        <v>84</v>
      </c>
      <c r="E82" s="140" t="s">
        <v>183</v>
      </c>
      <c r="F82" s="140"/>
      <c r="G82" s="140" t="s">
        <v>158</v>
      </c>
      <c r="H82" s="140" t="s">
        <v>141</v>
      </c>
      <c r="I82" s="153" t="s">
        <v>84</v>
      </c>
      <c r="J82" s="140" t="s">
        <v>84</v>
      </c>
      <c r="K82" s="140" t="s">
        <v>84</v>
      </c>
      <c r="L82" s="153" t="s">
        <v>84</v>
      </c>
      <c r="M82" s="153" t="s">
        <v>84</v>
      </c>
      <c r="N82" s="153" t="s">
        <v>84</v>
      </c>
      <c r="O82" s="155">
        <v>2200000</v>
      </c>
      <c r="P82" s="156" t="s">
        <v>63</v>
      </c>
      <c r="Q82" s="178" t="s">
        <v>162</v>
      </c>
      <c r="R82" s="182">
        <v>1</v>
      </c>
    </row>
    <row r="83" spans="1:18" s="178" customFormat="1" ht="28.5" customHeight="1" x14ac:dyDescent="0.2">
      <c r="A83" s="151">
        <v>61</v>
      </c>
      <c r="B83" s="153" t="s">
        <v>595</v>
      </c>
      <c r="C83" s="154" t="s">
        <v>167</v>
      </c>
      <c r="D83" s="153" t="s">
        <v>84</v>
      </c>
      <c r="E83" s="140" t="s">
        <v>212</v>
      </c>
      <c r="F83" s="140"/>
      <c r="G83" s="140" t="s">
        <v>158</v>
      </c>
      <c r="H83" s="140" t="s">
        <v>141</v>
      </c>
      <c r="I83" s="153" t="s">
        <v>84</v>
      </c>
      <c r="J83" s="140" t="s">
        <v>84</v>
      </c>
      <c r="K83" s="140" t="s">
        <v>84</v>
      </c>
      <c r="L83" s="153" t="s">
        <v>84</v>
      </c>
      <c r="M83" s="153" t="s">
        <v>84</v>
      </c>
      <c r="N83" s="153" t="s">
        <v>84</v>
      </c>
      <c r="O83" s="155">
        <v>800000</v>
      </c>
      <c r="P83" s="156" t="s">
        <v>63</v>
      </c>
      <c r="Q83" s="178" t="s">
        <v>168</v>
      </c>
      <c r="R83" s="182">
        <v>1</v>
      </c>
    </row>
    <row r="84" spans="1:18" s="178" customFormat="1" ht="28.5" customHeight="1" x14ac:dyDescent="0.2">
      <c r="A84" s="151">
        <v>62</v>
      </c>
      <c r="B84" s="153" t="s">
        <v>596</v>
      </c>
      <c r="C84" s="154" t="s">
        <v>169</v>
      </c>
      <c r="D84" s="153" t="s">
        <v>84</v>
      </c>
      <c r="E84" s="140" t="s">
        <v>183</v>
      </c>
      <c r="F84" s="140"/>
      <c r="G84" s="140" t="s">
        <v>171</v>
      </c>
      <c r="H84" s="140" t="s">
        <v>141</v>
      </c>
      <c r="I84" s="153" t="s">
        <v>84</v>
      </c>
      <c r="J84" s="140" t="s">
        <v>84</v>
      </c>
      <c r="K84" s="140" t="s">
        <v>84</v>
      </c>
      <c r="L84" s="153" t="s">
        <v>84</v>
      </c>
      <c r="M84" s="153" t="s">
        <v>84</v>
      </c>
      <c r="N84" s="153" t="s">
        <v>84</v>
      </c>
      <c r="O84" s="155">
        <v>4000000</v>
      </c>
      <c r="P84" s="156" t="s">
        <v>63</v>
      </c>
      <c r="Q84" s="178" t="s">
        <v>170</v>
      </c>
      <c r="R84" s="182">
        <v>1</v>
      </c>
    </row>
    <row r="85" spans="1:18" s="178" customFormat="1" ht="28.5" customHeight="1" x14ac:dyDescent="0.2">
      <c r="A85" s="151">
        <v>63</v>
      </c>
      <c r="B85" s="153" t="s">
        <v>600</v>
      </c>
      <c r="C85" s="154" t="s">
        <v>148</v>
      </c>
      <c r="D85" s="153" t="s">
        <v>84</v>
      </c>
      <c r="E85" s="140" t="s">
        <v>232</v>
      </c>
      <c r="F85" s="140"/>
      <c r="G85" s="140" t="s">
        <v>175</v>
      </c>
      <c r="H85" s="140" t="s">
        <v>141</v>
      </c>
      <c r="I85" s="153" t="s">
        <v>84</v>
      </c>
      <c r="J85" s="140" t="s">
        <v>84</v>
      </c>
      <c r="K85" s="140" t="s">
        <v>84</v>
      </c>
      <c r="L85" s="153" t="s">
        <v>84</v>
      </c>
      <c r="M85" s="153" t="s">
        <v>84</v>
      </c>
      <c r="N85" s="153" t="s">
        <v>84</v>
      </c>
      <c r="O85" s="155">
        <v>4200000</v>
      </c>
      <c r="P85" s="156" t="s">
        <v>63</v>
      </c>
      <c r="Q85" s="178" t="s">
        <v>149</v>
      </c>
      <c r="R85" s="182">
        <v>1</v>
      </c>
    </row>
    <row r="86" spans="1:18" s="178" customFormat="1" ht="28.5" customHeight="1" x14ac:dyDescent="0.2">
      <c r="A86" s="151">
        <v>64</v>
      </c>
      <c r="B86" s="153" t="s">
        <v>598</v>
      </c>
      <c r="C86" s="154" t="s">
        <v>199</v>
      </c>
      <c r="D86" s="153" t="s">
        <v>84</v>
      </c>
      <c r="E86" s="140" t="s">
        <v>200</v>
      </c>
      <c r="F86" s="140"/>
      <c r="G86" s="140" t="s">
        <v>198</v>
      </c>
      <c r="H86" s="140" t="s">
        <v>141</v>
      </c>
      <c r="I86" s="153" t="s">
        <v>84</v>
      </c>
      <c r="J86" s="140" t="s">
        <v>84</v>
      </c>
      <c r="K86" s="140" t="s">
        <v>84</v>
      </c>
      <c r="L86" s="153" t="s">
        <v>84</v>
      </c>
      <c r="M86" s="153" t="s">
        <v>84</v>
      </c>
      <c r="N86" s="153" t="s">
        <v>84</v>
      </c>
      <c r="O86" s="155">
        <v>245000</v>
      </c>
      <c r="P86" s="156" t="s">
        <v>63</v>
      </c>
      <c r="Q86" s="178" t="s">
        <v>197</v>
      </c>
      <c r="R86" s="182">
        <v>1</v>
      </c>
    </row>
    <row r="87" spans="1:18" s="178" customFormat="1" ht="28.5" customHeight="1" x14ac:dyDescent="0.2">
      <c r="A87" s="151">
        <v>65</v>
      </c>
      <c r="B87" s="153" t="s">
        <v>600</v>
      </c>
      <c r="C87" s="154" t="s">
        <v>148</v>
      </c>
      <c r="D87" s="153" t="s">
        <v>84</v>
      </c>
      <c r="E87" s="140" t="s">
        <v>150</v>
      </c>
      <c r="F87" s="140"/>
      <c r="G87" s="140" t="s">
        <v>151</v>
      </c>
      <c r="H87" s="140" t="s">
        <v>141</v>
      </c>
      <c r="I87" s="153" t="s">
        <v>84</v>
      </c>
      <c r="J87" s="140" t="s">
        <v>84</v>
      </c>
      <c r="K87" s="140" t="s">
        <v>84</v>
      </c>
      <c r="L87" s="153" t="s">
        <v>84</v>
      </c>
      <c r="M87" s="153" t="s">
        <v>84</v>
      </c>
      <c r="N87" s="153" t="s">
        <v>84</v>
      </c>
      <c r="O87" s="155">
        <v>570000</v>
      </c>
      <c r="P87" s="156" t="s">
        <v>63</v>
      </c>
      <c r="Q87" s="178" t="s">
        <v>149</v>
      </c>
      <c r="R87" s="182">
        <v>1</v>
      </c>
    </row>
    <row r="88" spans="1:18" s="178" customFormat="1" ht="28.5" customHeight="1" x14ac:dyDescent="0.2">
      <c r="A88" s="151">
        <v>66</v>
      </c>
      <c r="B88" s="153" t="s">
        <v>602</v>
      </c>
      <c r="C88" s="154" t="s">
        <v>233</v>
      </c>
      <c r="D88" s="153" t="s">
        <v>84</v>
      </c>
      <c r="E88" s="140" t="s">
        <v>183</v>
      </c>
      <c r="F88" s="140"/>
      <c r="G88" s="140" t="s">
        <v>158</v>
      </c>
      <c r="H88" s="140" t="s">
        <v>141</v>
      </c>
      <c r="I88" s="153" t="s">
        <v>84</v>
      </c>
      <c r="J88" s="140" t="s">
        <v>84</v>
      </c>
      <c r="K88" s="140" t="s">
        <v>84</v>
      </c>
      <c r="L88" s="153" t="s">
        <v>84</v>
      </c>
      <c r="M88" s="153" t="s">
        <v>84</v>
      </c>
      <c r="N88" s="153" t="s">
        <v>84</v>
      </c>
      <c r="O88" s="155">
        <v>960000</v>
      </c>
      <c r="P88" s="156" t="s">
        <v>63</v>
      </c>
      <c r="Q88" s="178" t="s">
        <v>234</v>
      </c>
      <c r="R88" s="182">
        <v>1</v>
      </c>
    </row>
    <row r="89" spans="1:18" s="178" customFormat="1" ht="28.5" customHeight="1" x14ac:dyDescent="0.2">
      <c r="A89" s="151">
        <v>67</v>
      </c>
      <c r="B89" s="153" t="s">
        <v>306</v>
      </c>
      <c r="C89" s="154" t="s">
        <v>235</v>
      </c>
      <c r="D89" s="153" t="s">
        <v>84</v>
      </c>
      <c r="E89" s="140" t="s">
        <v>231</v>
      </c>
      <c r="F89" s="140"/>
      <c r="G89" s="140" t="s">
        <v>158</v>
      </c>
      <c r="H89" s="140" t="s">
        <v>141</v>
      </c>
      <c r="I89" s="153" t="s">
        <v>84</v>
      </c>
      <c r="J89" s="140" t="s">
        <v>84</v>
      </c>
      <c r="K89" s="140" t="s">
        <v>84</v>
      </c>
      <c r="L89" s="153" t="s">
        <v>84</v>
      </c>
      <c r="M89" s="153" t="s">
        <v>84</v>
      </c>
      <c r="N89" s="153" t="s">
        <v>84</v>
      </c>
      <c r="O89" s="155">
        <v>51000000</v>
      </c>
      <c r="P89" s="156" t="s">
        <v>63</v>
      </c>
      <c r="Q89" s="178" t="s">
        <v>236</v>
      </c>
      <c r="R89" s="182">
        <v>1</v>
      </c>
    </row>
    <row r="90" spans="1:18" s="178" customFormat="1" ht="28.5" customHeight="1" x14ac:dyDescent="0.2">
      <c r="A90" s="151">
        <v>68</v>
      </c>
      <c r="B90" s="153" t="s">
        <v>603</v>
      </c>
      <c r="C90" s="154" t="s">
        <v>237</v>
      </c>
      <c r="D90" s="153" t="s">
        <v>84</v>
      </c>
      <c r="E90" s="140" t="s">
        <v>239</v>
      </c>
      <c r="F90" s="140"/>
      <c r="G90" s="140" t="s">
        <v>158</v>
      </c>
      <c r="H90" s="140" t="s">
        <v>141</v>
      </c>
      <c r="I90" s="153" t="s">
        <v>84</v>
      </c>
      <c r="J90" s="140" t="s">
        <v>84</v>
      </c>
      <c r="K90" s="140" t="s">
        <v>84</v>
      </c>
      <c r="L90" s="153" t="s">
        <v>84</v>
      </c>
      <c r="M90" s="153" t="s">
        <v>84</v>
      </c>
      <c r="N90" s="153" t="s">
        <v>84</v>
      </c>
      <c r="O90" s="155">
        <v>160000</v>
      </c>
      <c r="P90" s="156" t="s">
        <v>63</v>
      </c>
      <c r="Q90" s="178" t="s">
        <v>238</v>
      </c>
      <c r="R90" s="182">
        <v>1</v>
      </c>
    </row>
    <row r="91" spans="1:18" s="178" customFormat="1" ht="28.5" customHeight="1" x14ac:dyDescent="0.2">
      <c r="A91" s="151">
        <v>69</v>
      </c>
      <c r="B91" s="153" t="s">
        <v>600</v>
      </c>
      <c r="C91" s="154" t="s">
        <v>148</v>
      </c>
      <c r="D91" s="153" t="s">
        <v>84</v>
      </c>
      <c r="E91" s="140" t="s">
        <v>240</v>
      </c>
      <c r="F91" s="140"/>
      <c r="G91" s="140" t="s">
        <v>175</v>
      </c>
      <c r="H91" s="140" t="s">
        <v>126</v>
      </c>
      <c r="I91" s="153" t="s">
        <v>84</v>
      </c>
      <c r="J91" s="140" t="s">
        <v>84</v>
      </c>
      <c r="K91" s="140" t="s">
        <v>84</v>
      </c>
      <c r="L91" s="153" t="s">
        <v>84</v>
      </c>
      <c r="M91" s="153" t="s">
        <v>84</v>
      </c>
      <c r="N91" s="153" t="s">
        <v>84</v>
      </c>
      <c r="O91" s="155">
        <v>1680000</v>
      </c>
      <c r="P91" s="156" t="s">
        <v>63</v>
      </c>
      <c r="Q91" s="178" t="s">
        <v>149</v>
      </c>
      <c r="R91" s="182">
        <v>1</v>
      </c>
    </row>
    <row r="92" spans="1:18" s="178" customFormat="1" ht="28.5" customHeight="1" x14ac:dyDescent="0.2">
      <c r="A92" s="151">
        <v>70</v>
      </c>
      <c r="B92" s="153" t="s">
        <v>600</v>
      </c>
      <c r="C92" s="154" t="s">
        <v>148</v>
      </c>
      <c r="D92" s="153" t="s">
        <v>84</v>
      </c>
      <c r="E92" s="140" t="s">
        <v>150</v>
      </c>
      <c r="F92" s="140"/>
      <c r="G92" s="140" t="s">
        <v>175</v>
      </c>
      <c r="H92" s="140" t="s">
        <v>126</v>
      </c>
      <c r="I92" s="153" t="s">
        <v>84</v>
      </c>
      <c r="J92" s="140" t="s">
        <v>84</v>
      </c>
      <c r="K92" s="140" t="s">
        <v>84</v>
      </c>
      <c r="L92" s="153" t="s">
        <v>84</v>
      </c>
      <c r="M92" s="153" t="s">
        <v>84</v>
      </c>
      <c r="N92" s="153" t="s">
        <v>84</v>
      </c>
      <c r="O92" s="155">
        <v>2625000</v>
      </c>
      <c r="P92" s="156" t="s">
        <v>63</v>
      </c>
      <c r="Q92" s="178" t="s">
        <v>149</v>
      </c>
      <c r="R92" s="182">
        <v>1</v>
      </c>
    </row>
    <row r="93" spans="1:18" s="178" customFormat="1" ht="28.5" customHeight="1" x14ac:dyDescent="0.2">
      <c r="A93" s="151">
        <v>71</v>
      </c>
      <c r="B93" s="153" t="s">
        <v>599</v>
      </c>
      <c r="C93" s="154" t="s">
        <v>196</v>
      </c>
      <c r="D93" s="153" t="s">
        <v>84</v>
      </c>
      <c r="E93" s="140" t="s">
        <v>150</v>
      </c>
      <c r="F93" s="140"/>
      <c r="G93" s="140" t="s">
        <v>198</v>
      </c>
      <c r="H93" s="140" t="s">
        <v>126</v>
      </c>
      <c r="I93" s="153" t="s">
        <v>84</v>
      </c>
      <c r="J93" s="140" t="s">
        <v>84</v>
      </c>
      <c r="K93" s="140" t="s">
        <v>84</v>
      </c>
      <c r="L93" s="153" t="s">
        <v>84</v>
      </c>
      <c r="M93" s="153" t="s">
        <v>84</v>
      </c>
      <c r="N93" s="153" t="s">
        <v>84</v>
      </c>
      <c r="O93" s="155">
        <v>4275000</v>
      </c>
      <c r="P93" s="156" t="s">
        <v>63</v>
      </c>
      <c r="Q93" s="178" t="s">
        <v>197</v>
      </c>
      <c r="R93" s="182">
        <v>1</v>
      </c>
    </row>
    <row r="94" spans="1:18" s="178" customFormat="1" ht="28.5" customHeight="1" x14ac:dyDescent="0.2">
      <c r="A94" s="151">
        <v>72</v>
      </c>
      <c r="B94" s="153" t="s">
        <v>598</v>
      </c>
      <c r="C94" s="154" t="s">
        <v>199</v>
      </c>
      <c r="D94" s="153" t="s">
        <v>84</v>
      </c>
      <c r="E94" s="140" t="s">
        <v>200</v>
      </c>
      <c r="F94" s="140"/>
      <c r="G94" s="140" t="s">
        <v>198</v>
      </c>
      <c r="H94" s="140" t="s">
        <v>126</v>
      </c>
      <c r="I94" s="153" t="s">
        <v>84</v>
      </c>
      <c r="J94" s="140" t="s">
        <v>84</v>
      </c>
      <c r="K94" s="140" t="s">
        <v>84</v>
      </c>
      <c r="L94" s="153" t="s">
        <v>84</v>
      </c>
      <c r="M94" s="153" t="s">
        <v>84</v>
      </c>
      <c r="N94" s="153" t="s">
        <v>84</v>
      </c>
      <c r="O94" s="155">
        <v>1225000</v>
      </c>
      <c r="P94" s="156" t="s">
        <v>63</v>
      </c>
      <c r="Q94" s="178" t="s">
        <v>197</v>
      </c>
      <c r="R94" s="182">
        <v>1</v>
      </c>
    </row>
    <row r="95" spans="1:18" s="178" customFormat="1" ht="28.5" customHeight="1" x14ac:dyDescent="0.2">
      <c r="A95" s="151">
        <v>73</v>
      </c>
      <c r="B95" s="153" t="s">
        <v>604</v>
      </c>
      <c r="C95" s="154" t="s">
        <v>184</v>
      </c>
      <c r="D95" s="153" t="s">
        <v>84</v>
      </c>
      <c r="E95" s="140" t="s">
        <v>210</v>
      </c>
      <c r="F95" s="140"/>
      <c r="G95" s="140" t="s">
        <v>171</v>
      </c>
      <c r="H95" s="140" t="s">
        <v>126</v>
      </c>
      <c r="I95" s="153" t="s">
        <v>84</v>
      </c>
      <c r="J95" s="140" t="s">
        <v>84</v>
      </c>
      <c r="K95" s="140" t="s">
        <v>84</v>
      </c>
      <c r="L95" s="153" t="s">
        <v>84</v>
      </c>
      <c r="M95" s="153" t="s">
        <v>84</v>
      </c>
      <c r="N95" s="153" t="s">
        <v>84</v>
      </c>
      <c r="O95" s="155">
        <v>1820000</v>
      </c>
      <c r="P95" s="156" t="s">
        <v>63</v>
      </c>
      <c r="Q95" s="178" t="s">
        <v>241</v>
      </c>
      <c r="R95" s="182">
        <v>1</v>
      </c>
    </row>
    <row r="96" spans="1:18" s="178" customFormat="1" ht="28.5" customHeight="1" x14ac:dyDescent="0.2">
      <c r="A96" s="151">
        <v>74</v>
      </c>
      <c r="B96" s="153" t="s">
        <v>588</v>
      </c>
      <c r="C96" s="154" t="s">
        <v>165</v>
      </c>
      <c r="D96" s="153" t="s">
        <v>84</v>
      </c>
      <c r="E96" s="140" t="s">
        <v>150</v>
      </c>
      <c r="F96" s="140"/>
      <c r="G96" s="140" t="s">
        <v>154</v>
      </c>
      <c r="H96" s="140" t="s">
        <v>126</v>
      </c>
      <c r="I96" s="153" t="s">
        <v>84</v>
      </c>
      <c r="J96" s="140" t="s">
        <v>84</v>
      </c>
      <c r="K96" s="140" t="s">
        <v>84</v>
      </c>
      <c r="L96" s="153" t="s">
        <v>84</v>
      </c>
      <c r="M96" s="153" t="s">
        <v>84</v>
      </c>
      <c r="N96" s="153" t="s">
        <v>84</v>
      </c>
      <c r="O96" s="155">
        <v>1200000</v>
      </c>
      <c r="P96" s="156" t="s">
        <v>63</v>
      </c>
      <c r="Q96" s="178" t="s">
        <v>166</v>
      </c>
      <c r="R96" s="182">
        <v>1</v>
      </c>
    </row>
    <row r="97" spans="1:18" s="178" customFormat="1" ht="28.5" customHeight="1" x14ac:dyDescent="0.2">
      <c r="A97" s="151">
        <v>75</v>
      </c>
      <c r="B97" s="153" t="s">
        <v>288</v>
      </c>
      <c r="C97" s="154" t="s">
        <v>205</v>
      </c>
      <c r="D97" s="153" t="s">
        <v>84</v>
      </c>
      <c r="E97" s="140" t="s">
        <v>150</v>
      </c>
      <c r="F97" s="140"/>
      <c r="G97" s="140" t="s">
        <v>207</v>
      </c>
      <c r="H97" s="140" t="s">
        <v>126</v>
      </c>
      <c r="I97" s="153" t="s">
        <v>84</v>
      </c>
      <c r="J97" s="140" t="s">
        <v>84</v>
      </c>
      <c r="K97" s="140" t="s">
        <v>84</v>
      </c>
      <c r="L97" s="153" t="s">
        <v>84</v>
      </c>
      <c r="M97" s="153" t="s">
        <v>84</v>
      </c>
      <c r="N97" s="153" t="s">
        <v>84</v>
      </c>
      <c r="O97" s="155">
        <v>2280000</v>
      </c>
      <c r="P97" s="156" t="s">
        <v>63</v>
      </c>
      <c r="Q97" s="178" t="s">
        <v>206</v>
      </c>
      <c r="R97" s="182">
        <v>1</v>
      </c>
    </row>
    <row r="98" spans="1:18" s="178" customFormat="1" ht="28.5" customHeight="1" x14ac:dyDescent="0.2">
      <c r="A98" s="151">
        <v>76</v>
      </c>
      <c r="B98" s="153" t="s">
        <v>605</v>
      </c>
      <c r="C98" s="154" t="s">
        <v>218</v>
      </c>
      <c r="D98" s="153" t="s">
        <v>84</v>
      </c>
      <c r="E98" s="140" t="s">
        <v>150</v>
      </c>
      <c r="F98" s="140"/>
      <c r="G98" s="140" t="s">
        <v>154</v>
      </c>
      <c r="H98" s="140" t="s">
        <v>126</v>
      </c>
      <c r="I98" s="153" t="s">
        <v>84</v>
      </c>
      <c r="J98" s="140" t="s">
        <v>84</v>
      </c>
      <c r="K98" s="140" t="s">
        <v>84</v>
      </c>
      <c r="L98" s="153" t="s">
        <v>84</v>
      </c>
      <c r="M98" s="153" t="s">
        <v>84</v>
      </c>
      <c r="N98" s="153" t="s">
        <v>84</v>
      </c>
      <c r="O98" s="155">
        <v>240000</v>
      </c>
      <c r="P98" s="156" t="s">
        <v>63</v>
      </c>
      <c r="Q98" s="178" t="s">
        <v>242</v>
      </c>
      <c r="R98" s="182">
        <v>1</v>
      </c>
    </row>
    <row r="99" spans="1:18" s="178" customFormat="1" ht="28.5" customHeight="1" thickBot="1" x14ac:dyDescent="0.25">
      <c r="A99" s="175">
        <v>77</v>
      </c>
      <c r="B99" s="153" t="s">
        <v>604</v>
      </c>
      <c r="C99" s="224" t="s">
        <v>184</v>
      </c>
      <c r="D99" s="195" t="s">
        <v>84</v>
      </c>
      <c r="E99" s="196" t="s">
        <v>186</v>
      </c>
      <c r="F99" s="196"/>
      <c r="G99" s="196" t="s">
        <v>171</v>
      </c>
      <c r="H99" s="196" t="s">
        <v>126</v>
      </c>
      <c r="I99" s="195" t="s">
        <v>84</v>
      </c>
      <c r="J99" s="196" t="s">
        <v>84</v>
      </c>
      <c r="K99" s="196" t="s">
        <v>84</v>
      </c>
      <c r="L99" s="195" t="s">
        <v>84</v>
      </c>
      <c r="M99" s="195" t="s">
        <v>84</v>
      </c>
      <c r="N99" s="195" t="s">
        <v>84</v>
      </c>
      <c r="O99" s="225">
        <v>1040000</v>
      </c>
      <c r="P99" s="221" t="s">
        <v>63</v>
      </c>
      <c r="Q99" s="178" t="s">
        <v>241</v>
      </c>
      <c r="R99" s="182">
        <v>1</v>
      </c>
    </row>
    <row r="100" spans="1:18" s="178" customFormat="1" ht="28.5" customHeight="1" x14ac:dyDescent="0.2">
      <c r="A100" s="222">
        <v>78</v>
      </c>
      <c r="B100" s="153" t="s">
        <v>604</v>
      </c>
      <c r="C100" s="142" t="s">
        <v>184</v>
      </c>
      <c r="D100" s="141" t="s">
        <v>84</v>
      </c>
      <c r="E100" s="143" t="s">
        <v>186</v>
      </c>
      <c r="F100" s="143"/>
      <c r="G100" s="143" t="s">
        <v>171</v>
      </c>
      <c r="H100" s="143" t="s">
        <v>126</v>
      </c>
      <c r="I100" s="141" t="s">
        <v>84</v>
      </c>
      <c r="J100" s="143" t="s">
        <v>84</v>
      </c>
      <c r="K100" s="143" t="s">
        <v>84</v>
      </c>
      <c r="L100" s="141" t="s">
        <v>84</v>
      </c>
      <c r="M100" s="141" t="s">
        <v>84</v>
      </c>
      <c r="N100" s="141" t="s">
        <v>84</v>
      </c>
      <c r="O100" s="144">
        <v>910000</v>
      </c>
      <c r="P100" s="219" t="s">
        <v>63</v>
      </c>
      <c r="Q100" s="178" t="s">
        <v>241</v>
      </c>
      <c r="R100" s="182">
        <v>1</v>
      </c>
    </row>
    <row r="101" spans="1:18" s="178" customFormat="1" ht="28.5" customHeight="1" x14ac:dyDescent="0.2">
      <c r="A101" s="151">
        <v>79</v>
      </c>
      <c r="B101" s="153" t="s">
        <v>602</v>
      </c>
      <c r="C101" s="154" t="s">
        <v>233</v>
      </c>
      <c r="D101" s="153" t="s">
        <v>84</v>
      </c>
      <c r="E101" s="140" t="s">
        <v>183</v>
      </c>
      <c r="F101" s="140"/>
      <c r="G101" s="140" t="s">
        <v>158</v>
      </c>
      <c r="H101" s="140" t="s">
        <v>126</v>
      </c>
      <c r="I101" s="153" t="s">
        <v>84</v>
      </c>
      <c r="J101" s="140" t="s">
        <v>84</v>
      </c>
      <c r="K101" s="140" t="s">
        <v>84</v>
      </c>
      <c r="L101" s="153" t="s">
        <v>84</v>
      </c>
      <c r="M101" s="153" t="s">
        <v>84</v>
      </c>
      <c r="N101" s="153" t="s">
        <v>84</v>
      </c>
      <c r="O101" s="155">
        <v>960000</v>
      </c>
      <c r="P101" s="156" t="s">
        <v>63</v>
      </c>
      <c r="Q101" s="178" t="s">
        <v>234</v>
      </c>
      <c r="R101" s="182">
        <v>1</v>
      </c>
    </row>
    <row r="102" spans="1:18" s="178" customFormat="1" ht="28.5" customHeight="1" x14ac:dyDescent="0.2">
      <c r="A102" s="151">
        <v>80</v>
      </c>
      <c r="B102" s="153" t="s">
        <v>603</v>
      </c>
      <c r="C102" s="154" t="s">
        <v>237</v>
      </c>
      <c r="D102" s="153" t="s">
        <v>84</v>
      </c>
      <c r="E102" s="140" t="s">
        <v>239</v>
      </c>
      <c r="F102" s="140"/>
      <c r="G102" s="140" t="s">
        <v>158</v>
      </c>
      <c r="H102" s="140" t="s">
        <v>126</v>
      </c>
      <c r="I102" s="153" t="s">
        <v>84</v>
      </c>
      <c r="J102" s="140" t="s">
        <v>84</v>
      </c>
      <c r="K102" s="140" t="s">
        <v>84</v>
      </c>
      <c r="L102" s="153" t="s">
        <v>84</v>
      </c>
      <c r="M102" s="153" t="s">
        <v>84</v>
      </c>
      <c r="N102" s="153" t="s">
        <v>84</v>
      </c>
      <c r="O102" s="155">
        <v>160000</v>
      </c>
      <c r="P102" s="156" t="s">
        <v>63</v>
      </c>
      <c r="Q102" s="178" t="s">
        <v>238</v>
      </c>
      <c r="R102" s="182">
        <v>1</v>
      </c>
    </row>
    <row r="103" spans="1:18" s="178" customFormat="1" ht="28.5" customHeight="1" x14ac:dyDescent="0.2">
      <c r="A103" s="151">
        <v>81</v>
      </c>
      <c r="B103" s="153" t="s">
        <v>293</v>
      </c>
      <c r="C103" s="154" t="s">
        <v>187</v>
      </c>
      <c r="D103" s="153" t="s">
        <v>84</v>
      </c>
      <c r="E103" s="140" t="s">
        <v>243</v>
      </c>
      <c r="F103" s="140"/>
      <c r="G103" s="140" t="s">
        <v>189</v>
      </c>
      <c r="H103" s="140" t="s">
        <v>126</v>
      </c>
      <c r="I103" s="153" t="s">
        <v>84</v>
      </c>
      <c r="J103" s="140" t="s">
        <v>84</v>
      </c>
      <c r="K103" s="140" t="s">
        <v>84</v>
      </c>
      <c r="L103" s="153" t="s">
        <v>84</v>
      </c>
      <c r="M103" s="153" t="s">
        <v>84</v>
      </c>
      <c r="N103" s="153" t="s">
        <v>84</v>
      </c>
      <c r="O103" s="155">
        <v>13000000</v>
      </c>
      <c r="P103" s="156" t="s">
        <v>63</v>
      </c>
      <c r="Q103" s="178" t="s">
        <v>188</v>
      </c>
      <c r="R103" s="182">
        <v>1</v>
      </c>
    </row>
    <row r="104" spans="1:18" s="178" customFormat="1" ht="28.5" customHeight="1" x14ac:dyDescent="0.2">
      <c r="A104" s="151">
        <v>82</v>
      </c>
      <c r="B104" s="153" t="s">
        <v>600</v>
      </c>
      <c r="C104" s="154" t="s">
        <v>148</v>
      </c>
      <c r="D104" s="153" t="s">
        <v>84</v>
      </c>
      <c r="E104" s="140" t="s">
        <v>150</v>
      </c>
      <c r="F104" s="140"/>
      <c r="G104" s="140" t="s">
        <v>151</v>
      </c>
      <c r="H104" s="140" t="s">
        <v>126</v>
      </c>
      <c r="I104" s="153" t="s">
        <v>84</v>
      </c>
      <c r="J104" s="140" t="s">
        <v>84</v>
      </c>
      <c r="K104" s="140" t="s">
        <v>84</v>
      </c>
      <c r="L104" s="153" t="s">
        <v>84</v>
      </c>
      <c r="M104" s="153" t="s">
        <v>84</v>
      </c>
      <c r="N104" s="153" t="s">
        <v>84</v>
      </c>
      <c r="O104" s="155">
        <v>1080000</v>
      </c>
      <c r="P104" s="156" t="s">
        <v>63</v>
      </c>
      <c r="Q104" s="178" t="s">
        <v>149</v>
      </c>
      <c r="R104" s="182">
        <v>1</v>
      </c>
    </row>
    <row r="105" spans="1:18" s="178" customFormat="1" ht="28.5" customHeight="1" x14ac:dyDescent="0.2">
      <c r="A105" s="151">
        <v>83</v>
      </c>
      <c r="B105" s="153" t="s">
        <v>275</v>
      </c>
      <c r="C105" s="154" t="s">
        <v>229</v>
      </c>
      <c r="D105" s="153" t="s">
        <v>84</v>
      </c>
      <c r="E105" s="140" t="s">
        <v>150</v>
      </c>
      <c r="F105" s="140"/>
      <c r="G105" s="140" t="s">
        <v>175</v>
      </c>
      <c r="H105" s="140" t="s">
        <v>126</v>
      </c>
      <c r="I105" s="153" t="s">
        <v>84</v>
      </c>
      <c r="J105" s="140" t="s">
        <v>84</v>
      </c>
      <c r="K105" s="140" t="s">
        <v>84</v>
      </c>
      <c r="L105" s="153" t="s">
        <v>84</v>
      </c>
      <c r="M105" s="153" t="s">
        <v>84</v>
      </c>
      <c r="N105" s="153" t="s">
        <v>84</v>
      </c>
      <c r="O105" s="155">
        <v>1050000</v>
      </c>
      <c r="P105" s="156" t="s">
        <v>63</v>
      </c>
      <c r="Q105" s="178" t="s">
        <v>230</v>
      </c>
      <c r="R105" s="182">
        <v>1</v>
      </c>
    </row>
    <row r="106" spans="1:18" s="178" customFormat="1" ht="28.5" customHeight="1" x14ac:dyDescent="0.2">
      <c r="A106" s="151">
        <v>84</v>
      </c>
      <c r="B106" s="153" t="s">
        <v>601</v>
      </c>
      <c r="C106" s="154" t="s">
        <v>220</v>
      </c>
      <c r="D106" s="153" t="s">
        <v>84</v>
      </c>
      <c r="E106" s="140" t="s">
        <v>190</v>
      </c>
      <c r="F106" s="140"/>
      <c r="G106" s="140" t="s">
        <v>154</v>
      </c>
      <c r="H106" s="140" t="s">
        <v>126</v>
      </c>
      <c r="I106" s="153" t="s">
        <v>84</v>
      </c>
      <c r="J106" s="140" t="s">
        <v>84</v>
      </c>
      <c r="K106" s="140" t="s">
        <v>84</v>
      </c>
      <c r="L106" s="153" t="s">
        <v>84</v>
      </c>
      <c r="M106" s="153" t="s">
        <v>84</v>
      </c>
      <c r="N106" s="153" t="s">
        <v>84</v>
      </c>
      <c r="O106" s="155">
        <v>160000</v>
      </c>
      <c r="P106" s="156" t="s">
        <v>63</v>
      </c>
      <c r="Q106" s="178" t="s">
        <v>221</v>
      </c>
      <c r="R106" s="182">
        <v>1</v>
      </c>
    </row>
    <row r="107" spans="1:18" s="178" customFormat="1" ht="28.5" customHeight="1" x14ac:dyDescent="0.2">
      <c r="A107" s="151">
        <v>85</v>
      </c>
      <c r="B107" s="153" t="s">
        <v>606</v>
      </c>
      <c r="C107" s="154" t="s">
        <v>244</v>
      </c>
      <c r="D107" s="153" t="s">
        <v>84</v>
      </c>
      <c r="E107" s="140" t="s">
        <v>150</v>
      </c>
      <c r="F107" s="140"/>
      <c r="G107" s="140" t="s">
        <v>215</v>
      </c>
      <c r="H107" s="140" t="s">
        <v>126</v>
      </c>
      <c r="I107" s="153" t="s">
        <v>84</v>
      </c>
      <c r="J107" s="140" t="s">
        <v>84</v>
      </c>
      <c r="K107" s="140" t="s">
        <v>84</v>
      </c>
      <c r="L107" s="153" t="s">
        <v>84</v>
      </c>
      <c r="M107" s="153" t="s">
        <v>84</v>
      </c>
      <c r="N107" s="153" t="s">
        <v>84</v>
      </c>
      <c r="O107" s="155">
        <v>210000</v>
      </c>
      <c r="P107" s="156" t="s">
        <v>63</v>
      </c>
      <c r="Q107" s="178" t="s">
        <v>245</v>
      </c>
      <c r="R107" s="182">
        <v>1</v>
      </c>
    </row>
    <row r="108" spans="1:18" s="178" customFormat="1" ht="28.5" customHeight="1" x14ac:dyDescent="0.2">
      <c r="A108" s="151">
        <v>86</v>
      </c>
      <c r="B108" s="153" t="s">
        <v>598</v>
      </c>
      <c r="C108" s="154" t="s">
        <v>199</v>
      </c>
      <c r="D108" s="153" t="s">
        <v>84</v>
      </c>
      <c r="E108" s="140" t="s">
        <v>200</v>
      </c>
      <c r="F108" s="140"/>
      <c r="G108" s="140" t="s">
        <v>198</v>
      </c>
      <c r="H108" s="140" t="s">
        <v>126</v>
      </c>
      <c r="I108" s="153" t="s">
        <v>84</v>
      </c>
      <c r="J108" s="140" t="s">
        <v>84</v>
      </c>
      <c r="K108" s="140" t="s">
        <v>84</v>
      </c>
      <c r="L108" s="153" t="s">
        <v>84</v>
      </c>
      <c r="M108" s="153" t="s">
        <v>84</v>
      </c>
      <c r="N108" s="153" t="s">
        <v>84</v>
      </c>
      <c r="O108" s="155">
        <v>3675000</v>
      </c>
      <c r="P108" s="156" t="s">
        <v>63</v>
      </c>
      <c r="Q108" s="178" t="s">
        <v>197</v>
      </c>
      <c r="R108" s="182">
        <v>1</v>
      </c>
    </row>
    <row r="109" spans="1:18" s="178" customFormat="1" ht="28.5" customHeight="1" x14ac:dyDescent="0.2">
      <c r="A109" s="151">
        <v>87</v>
      </c>
      <c r="B109" s="153" t="s">
        <v>275</v>
      </c>
      <c r="C109" s="154" t="s">
        <v>159</v>
      </c>
      <c r="D109" s="153" t="s">
        <v>84</v>
      </c>
      <c r="E109" s="140" t="s">
        <v>150</v>
      </c>
      <c r="F109" s="140"/>
      <c r="G109" s="140" t="s">
        <v>154</v>
      </c>
      <c r="H109" s="140" t="s">
        <v>126</v>
      </c>
      <c r="I109" s="153" t="s">
        <v>84</v>
      </c>
      <c r="J109" s="140" t="s">
        <v>84</v>
      </c>
      <c r="K109" s="140" t="s">
        <v>84</v>
      </c>
      <c r="L109" s="153" t="s">
        <v>84</v>
      </c>
      <c r="M109" s="153" t="s">
        <v>84</v>
      </c>
      <c r="N109" s="153" t="s">
        <v>84</v>
      </c>
      <c r="O109" s="155">
        <v>1400000</v>
      </c>
      <c r="P109" s="156" t="s">
        <v>63</v>
      </c>
      <c r="Q109" s="178" t="s">
        <v>160</v>
      </c>
      <c r="R109" s="182">
        <v>1</v>
      </c>
    </row>
    <row r="110" spans="1:18" s="178" customFormat="1" ht="28.5" customHeight="1" x14ac:dyDescent="0.2">
      <c r="A110" s="151">
        <v>88</v>
      </c>
      <c r="B110" s="153" t="s">
        <v>583</v>
      </c>
      <c r="C110" s="154" t="s">
        <v>196</v>
      </c>
      <c r="D110" s="153" t="s">
        <v>84</v>
      </c>
      <c r="E110" s="140" t="s">
        <v>150</v>
      </c>
      <c r="F110" s="140"/>
      <c r="G110" s="140" t="s">
        <v>247</v>
      </c>
      <c r="H110" s="140" t="s">
        <v>126</v>
      </c>
      <c r="I110" s="153" t="s">
        <v>84</v>
      </c>
      <c r="J110" s="140" t="s">
        <v>84</v>
      </c>
      <c r="K110" s="140" t="s">
        <v>84</v>
      </c>
      <c r="L110" s="153" t="s">
        <v>84</v>
      </c>
      <c r="M110" s="153" t="s">
        <v>84</v>
      </c>
      <c r="N110" s="153" t="s">
        <v>84</v>
      </c>
      <c r="O110" s="155">
        <v>490000</v>
      </c>
      <c r="P110" s="156" t="s">
        <v>63</v>
      </c>
      <c r="Q110" s="178" t="s">
        <v>246</v>
      </c>
      <c r="R110" s="182">
        <v>1</v>
      </c>
    </row>
    <row r="111" spans="1:18" s="178" customFormat="1" ht="28.5" customHeight="1" x14ac:dyDescent="0.2">
      <c r="A111" s="151">
        <v>89</v>
      </c>
      <c r="B111" s="153" t="s">
        <v>611</v>
      </c>
      <c r="C111" s="154" t="s">
        <v>248</v>
      </c>
      <c r="D111" s="153" t="s">
        <v>84</v>
      </c>
      <c r="E111" s="140" t="s">
        <v>200</v>
      </c>
      <c r="F111" s="140"/>
      <c r="G111" s="140" t="s">
        <v>198</v>
      </c>
      <c r="H111" s="140" t="s">
        <v>126</v>
      </c>
      <c r="I111" s="153" t="s">
        <v>84</v>
      </c>
      <c r="J111" s="140" t="s">
        <v>84</v>
      </c>
      <c r="K111" s="140" t="s">
        <v>84</v>
      </c>
      <c r="L111" s="153" t="s">
        <v>84</v>
      </c>
      <c r="M111" s="153" t="s">
        <v>84</v>
      </c>
      <c r="N111" s="153" t="s">
        <v>84</v>
      </c>
      <c r="O111" s="155">
        <v>735000</v>
      </c>
      <c r="P111" s="156" t="s">
        <v>63</v>
      </c>
      <c r="Q111" s="178" t="s">
        <v>197</v>
      </c>
      <c r="R111" s="182">
        <v>1</v>
      </c>
    </row>
    <row r="112" spans="1:18" s="178" customFormat="1" ht="28.5" customHeight="1" x14ac:dyDescent="0.2">
      <c r="A112" s="151">
        <v>90</v>
      </c>
      <c r="B112" s="153" t="s">
        <v>600</v>
      </c>
      <c r="C112" s="154" t="s">
        <v>148</v>
      </c>
      <c r="D112" s="153" t="s">
        <v>84</v>
      </c>
      <c r="E112" s="140" t="s">
        <v>232</v>
      </c>
      <c r="F112" s="140"/>
      <c r="G112" s="140" t="s">
        <v>175</v>
      </c>
      <c r="H112" s="140" t="s">
        <v>126</v>
      </c>
      <c r="I112" s="153" t="s">
        <v>84</v>
      </c>
      <c r="J112" s="140" t="s">
        <v>84</v>
      </c>
      <c r="K112" s="140" t="s">
        <v>84</v>
      </c>
      <c r="L112" s="153" t="s">
        <v>84</v>
      </c>
      <c r="M112" s="153" t="s">
        <v>84</v>
      </c>
      <c r="N112" s="153" t="s">
        <v>84</v>
      </c>
      <c r="O112" s="155">
        <v>4800000</v>
      </c>
      <c r="P112" s="156" t="s">
        <v>63</v>
      </c>
      <c r="Q112" s="178" t="s">
        <v>149</v>
      </c>
      <c r="R112" s="182">
        <v>1</v>
      </c>
    </row>
    <row r="113" spans="1:18" s="178" customFormat="1" ht="28.5" customHeight="1" x14ac:dyDescent="0.2">
      <c r="A113" s="151">
        <v>91</v>
      </c>
      <c r="B113" s="153" t="s">
        <v>588</v>
      </c>
      <c r="C113" s="154" t="s">
        <v>165</v>
      </c>
      <c r="D113" s="153" t="s">
        <v>84</v>
      </c>
      <c r="E113" s="140" t="s">
        <v>150</v>
      </c>
      <c r="F113" s="140"/>
      <c r="G113" s="140" t="s">
        <v>154</v>
      </c>
      <c r="H113" s="140" t="s">
        <v>126</v>
      </c>
      <c r="I113" s="153" t="s">
        <v>84</v>
      </c>
      <c r="J113" s="140" t="s">
        <v>84</v>
      </c>
      <c r="K113" s="140" t="s">
        <v>84</v>
      </c>
      <c r="L113" s="153" t="s">
        <v>84</v>
      </c>
      <c r="M113" s="153" t="s">
        <v>84</v>
      </c>
      <c r="N113" s="153" t="s">
        <v>84</v>
      </c>
      <c r="O113" s="155">
        <v>1400000</v>
      </c>
      <c r="P113" s="156" t="s">
        <v>63</v>
      </c>
      <c r="Q113" s="178" t="s">
        <v>166</v>
      </c>
      <c r="R113" s="182">
        <v>1</v>
      </c>
    </row>
    <row r="114" spans="1:18" s="178" customFormat="1" ht="28.5" customHeight="1" x14ac:dyDescent="0.2">
      <c r="A114" s="151">
        <v>92</v>
      </c>
      <c r="B114" s="153" t="s">
        <v>588</v>
      </c>
      <c r="C114" s="154" t="s">
        <v>165</v>
      </c>
      <c r="D114" s="153" t="s">
        <v>84</v>
      </c>
      <c r="E114" s="140" t="s">
        <v>150</v>
      </c>
      <c r="F114" s="140"/>
      <c r="G114" s="140" t="s">
        <v>252</v>
      </c>
      <c r="H114" s="140" t="s">
        <v>126</v>
      </c>
      <c r="I114" s="153" t="s">
        <v>84</v>
      </c>
      <c r="J114" s="140" t="s">
        <v>84</v>
      </c>
      <c r="K114" s="140" t="s">
        <v>84</v>
      </c>
      <c r="L114" s="153" t="s">
        <v>84</v>
      </c>
      <c r="M114" s="153" t="s">
        <v>84</v>
      </c>
      <c r="N114" s="153" t="s">
        <v>84</v>
      </c>
      <c r="O114" s="155">
        <v>3600000</v>
      </c>
      <c r="P114" s="156" t="s">
        <v>63</v>
      </c>
      <c r="Q114" s="178" t="s">
        <v>166</v>
      </c>
      <c r="R114" s="182">
        <v>1</v>
      </c>
    </row>
    <row r="115" spans="1:18" s="178" customFormat="1" ht="28.5" customHeight="1" x14ac:dyDescent="0.2">
      <c r="A115" s="151">
        <v>93</v>
      </c>
      <c r="B115" s="153" t="s">
        <v>591</v>
      </c>
      <c r="C115" s="154" t="s">
        <v>184</v>
      </c>
      <c r="D115" s="153" t="s">
        <v>84</v>
      </c>
      <c r="E115" s="140" t="s">
        <v>186</v>
      </c>
      <c r="F115" s="140"/>
      <c r="G115" s="140" t="s">
        <v>171</v>
      </c>
      <c r="H115" s="140" t="s">
        <v>126</v>
      </c>
      <c r="I115" s="153" t="s">
        <v>84</v>
      </c>
      <c r="J115" s="140" t="s">
        <v>84</v>
      </c>
      <c r="K115" s="140" t="s">
        <v>84</v>
      </c>
      <c r="L115" s="153" t="s">
        <v>84</v>
      </c>
      <c r="M115" s="153" t="s">
        <v>84</v>
      </c>
      <c r="N115" s="153" t="s">
        <v>84</v>
      </c>
      <c r="O115" s="155">
        <v>5460000</v>
      </c>
      <c r="P115" s="156" t="s">
        <v>63</v>
      </c>
      <c r="Q115" s="178" t="s">
        <v>185</v>
      </c>
      <c r="R115" s="182">
        <v>1</v>
      </c>
    </row>
    <row r="116" spans="1:18" s="178" customFormat="1" ht="28.5" customHeight="1" x14ac:dyDescent="0.2">
      <c r="A116" s="151">
        <v>94</v>
      </c>
      <c r="B116" s="153" t="s">
        <v>275</v>
      </c>
      <c r="C116" s="154" t="s">
        <v>218</v>
      </c>
      <c r="D116" s="153" t="s">
        <v>84</v>
      </c>
      <c r="E116" s="140" t="s">
        <v>150</v>
      </c>
      <c r="F116" s="140"/>
      <c r="G116" s="140" t="s">
        <v>151</v>
      </c>
      <c r="H116" s="140" t="s">
        <v>126</v>
      </c>
      <c r="I116" s="153" t="s">
        <v>84</v>
      </c>
      <c r="J116" s="140" t="s">
        <v>84</v>
      </c>
      <c r="K116" s="140" t="s">
        <v>84</v>
      </c>
      <c r="L116" s="153" t="s">
        <v>84</v>
      </c>
      <c r="M116" s="153" t="s">
        <v>84</v>
      </c>
      <c r="N116" s="153" t="s">
        <v>84</v>
      </c>
      <c r="O116" s="155">
        <v>270000</v>
      </c>
      <c r="P116" s="156" t="s">
        <v>63</v>
      </c>
      <c r="Q116" s="178" t="s">
        <v>219</v>
      </c>
      <c r="R116" s="182">
        <v>1</v>
      </c>
    </row>
    <row r="117" spans="1:18" s="178" customFormat="1" ht="28.5" customHeight="1" x14ac:dyDescent="0.2">
      <c r="A117" s="151">
        <v>95</v>
      </c>
      <c r="B117" s="153" t="s">
        <v>592</v>
      </c>
      <c r="C117" s="154" t="s">
        <v>191</v>
      </c>
      <c r="D117" s="153" t="s">
        <v>84</v>
      </c>
      <c r="E117" s="140" t="s">
        <v>193</v>
      </c>
      <c r="F117" s="140"/>
      <c r="G117" s="140" t="s">
        <v>194</v>
      </c>
      <c r="H117" s="140" t="s">
        <v>126</v>
      </c>
      <c r="I117" s="153" t="s">
        <v>84</v>
      </c>
      <c r="J117" s="140" t="s">
        <v>84</v>
      </c>
      <c r="K117" s="140" t="s">
        <v>84</v>
      </c>
      <c r="L117" s="153" t="s">
        <v>84</v>
      </c>
      <c r="M117" s="153" t="s">
        <v>84</v>
      </c>
      <c r="N117" s="153" t="s">
        <v>84</v>
      </c>
      <c r="O117" s="155">
        <v>160000</v>
      </c>
      <c r="P117" s="156" t="s">
        <v>142</v>
      </c>
      <c r="Q117" s="178" t="s">
        <v>192</v>
      </c>
      <c r="R117" s="182">
        <v>1</v>
      </c>
    </row>
    <row r="118" spans="1:18" s="178" customFormat="1" ht="28.5" customHeight="1" x14ac:dyDescent="0.2">
      <c r="A118" s="151">
        <v>96</v>
      </c>
      <c r="B118" s="153" t="s">
        <v>607</v>
      </c>
      <c r="C118" s="154" t="s">
        <v>253</v>
      </c>
      <c r="D118" s="153" t="s">
        <v>84</v>
      </c>
      <c r="E118" s="140" t="s">
        <v>250</v>
      </c>
      <c r="F118" s="140"/>
      <c r="G118" s="140" t="s">
        <v>251</v>
      </c>
      <c r="H118" s="140" t="s">
        <v>126</v>
      </c>
      <c r="I118" s="153" t="s">
        <v>84</v>
      </c>
      <c r="J118" s="140" t="s">
        <v>84</v>
      </c>
      <c r="K118" s="140" t="s">
        <v>84</v>
      </c>
      <c r="L118" s="153" t="s">
        <v>84</v>
      </c>
      <c r="M118" s="153" t="s">
        <v>84</v>
      </c>
      <c r="N118" s="153" t="s">
        <v>84</v>
      </c>
      <c r="O118" s="155">
        <v>200000</v>
      </c>
      <c r="P118" s="156" t="s">
        <v>63</v>
      </c>
      <c r="Q118" s="178" t="s">
        <v>249</v>
      </c>
      <c r="R118" s="182">
        <v>1</v>
      </c>
    </row>
    <row r="119" spans="1:18" s="178" customFormat="1" ht="28.5" customHeight="1" x14ac:dyDescent="0.2">
      <c r="A119" s="151">
        <v>97</v>
      </c>
      <c r="B119" s="153" t="s">
        <v>599</v>
      </c>
      <c r="C119" s="154" t="s">
        <v>148</v>
      </c>
      <c r="D119" s="153" t="s">
        <v>84</v>
      </c>
      <c r="E119" s="140" t="s">
        <v>227</v>
      </c>
      <c r="F119" s="140"/>
      <c r="G119" s="140" t="s">
        <v>175</v>
      </c>
      <c r="H119" s="140" t="s">
        <v>126</v>
      </c>
      <c r="I119" s="153" t="s">
        <v>84</v>
      </c>
      <c r="J119" s="140" t="s">
        <v>84</v>
      </c>
      <c r="K119" s="140" t="s">
        <v>84</v>
      </c>
      <c r="L119" s="153" t="s">
        <v>84</v>
      </c>
      <c r="M119" s="153" t="s">
        <v>84</v>
      </c>
      <c r="N119" s="153" t="s">
        <v>84</v>
      </c>
      <c r="O119" s="155">
        <v>1200000</v>
      </c>
      <c r="P119" s="156" t="s">
        <v>63</v>
      </c>
      <c r="Q119" s="178" t="s">
        <v>204</v>
      </c>
      <c r="R119" s="182">
        <v>1</v>
      </c>
    </row>
    <row r="120" spans="1:18" s="178" customFormat="1" ht="28.5" customHeight="1" x14ac:dyDescent="0.2">
      <c r="A120" s="151">
        <v>98</v>
      </c>
      <c r="B120" s="153" t="s">
        <v>275</v>
      </c>
      <c r="C120" s="154" t="s">
        <v>218</v>
      </c>
      <c r="D120" s="153" t="s">
        <v>84</v>
      </c>
      <c r="E120" s="140" t="s">
        <v>150</v>
      </c>
      <c r="F120" s="140"/>
      <c r="G120" s="140" t="s">
        <v>154</v>
      </c>
      <c r="H120" s="140" t="s">
        <v>126</v>
      </c>
      <c r="I120" s="153" t="s">
        <v>84</v>
      </c>
      <c r="J120" s="140" t="s">
        <v>84</v>
      </c>
      <c r="K120" s="140" t="s">
        <v>84</v>
      </c>
      <c r="L120" s="153" t="s">
        <v>84</v>
      </c>
      <c r="M120" s="153" t="s">
        <v>84</v>
      </c>
      <c r="N120" s="153" t="s">
        <v>84</v>
      </c>
      <c r="O120" s="155">
        <v>320000</v>
      </c>
      <c r="P120" s="156" t="s">
        <v>63</v>
      </c>
      <c r="Q120" s="178" t="s">
        <v>219</v>
      </c>
      <c r="R120" s="182">
        <v>1</v>
      </c>
    </row>
    <row r="121" spans="1:18" s="178" customFormat="1" ht="28.5" customHeight="1" x14ac:dyDescent="0.2">
      <c r="A121" s="151">
        <v>99</v>
      </c>
      <c r="B121" s="153" t="s">
        <v>608</v>
      </c>
      <c r="C121" s="154" t="s">
        <v>255</v>
      </c>
      <c r="D121" s="153" t="s">
        <v>84</v>
      </c>
      <c r="E121" s="140" t="s">
        <v>150</v>
      </c>
      <c r="F121" s="140"/>
      <c r="G121" s="140" t="s">
        <v>175</v>
      </c>
      <c r="H121" s="140" t="s">
        <v>126</v>
      </c>
      <c r="I121" s="153" t="s">
        <v>84</v>
      </c>
      <c r="J121" s="140" t="s">
        <v>84</v>
      </c>
      <c r="K121" s="140" t="s">
        <v>84</v>
      </c>
      <c r="L121" s="153" t="s">
        <v>84</v>
      </c>
      <c r="M121" s="153" t="s">
        <v>84</v>
      </c>
      <c r="N121" s="153" t="s">
        <v>84</v>
      </c>
      <c r="O121" s="155">
        <v>320000</v>
      </c>
      <c r="P121" s="156" t="s">
        <v>63</v>
      </c>
      <c r="Q121" s="178" t="s">
        <v>256</v>
      </c>
      <c r="R121" s="182">
        <v>1</v>
      </c>
    </row>
    <row r="122" spans="1:18" s="178" customFormat="1" ht="28.5" customHeight="1" x14ac:dyDescent="0.2">
      <c r="A122" s="151">
        <v>100</v>
      </c>
      <c r="B122" s="153" t="s">
        <v>599</v>
      </c>
      <c r="C122" s="154" t="s">
        <v>196</v>
      </c>
      <c r="D122" s="153" t="s">
        <v>84</v>
      </c>
      <c r="E122" s="140" t="s">
        <v>150</v>
      </c>
      <c r="F122" s="140"/>
      <c r="G122" s="140" t="s">
        <v>198</v>
      </c>
      <c r="H122" s="140" t="s">
        <v>126</v>
      </c>
      <c r="I122" s="153" t="s">
        <v>84</v>
      </c>
      <c r="J122" s="140" t="s">
        <v>84</v>
      </c>
      <c r="K122" s="140" t="s">
        <v>84</v>
      </c>
      <c r="L122" s="153" t="s">
        <v>84</v>
      </c>
      <c r="M122" s="153" t="s">
        <v>84</v>
      </c>
      <c r="N122" s="153" t="s">
        <v>84</v>
      </c>
      <c r="O122" s="155">
        <v>760000</v>
      </c>
      <c r="P122" s="156" t="s">
        <v>63</v>
      </c>
      <c r="Q122" s="178" t="s">
        <v>197</v>
      </c>
      <c r="R122" s="182">
        <v>1</v>
      </c>
    </row>
    <row r="123" spans="1:18" s="178" customFormat="1" ht="28.5" customHeight="1" thickBot="1" x14ac:dyDescent="0.25">
      <c r="A123" s="175">
        <v>101</v>
      </c>
      <c r="B123" s="153" t="s">
        <v>598</v>
      </c>
      <c r="C123" s="224" t="s">
        <v>199</v>
      </c>
      <c r="D123" s="195" t="s">
        <v>84</v>
      </c>
      <c r="E123" s="196" t="s">
        <v>200</v>
      </c>
      <c r="F123" s="196"/>
      <c r="G123" s="196" t="s">
        <v>198</v>
      </c>
      <c r="H123" s="196" t="s">
        <v>126</v>
      </c>
      <c r="I123" s="195" t="s">
        <v>84</v>
      </c>
      <c r="J123" s="196" t="s">
        <v>84</v>
      </c>
      <c r="K123" s="196" t="s">
        <v>84</v>
      </c>
      <c r="L123" s="195" t="s">
        <v>84</v>
      </c>
      <c r="M123" s="195" t="s">
        <v>84</v>
      </c>
      <c r="N123" s="195" t="s">
        <v>84</v>
      </c>
      <c r="O123" s="225">
        <v>560000</v>
      </c>
      <c r="P123" s="221" t="s">
        <v>63</v>
      </c>
      <c r="Q123" s="178" t="s">
        <v>197</v>
      </c>
      <c r="R123" s="182">
        <v>1</v>
      </c>
    </row>
    <row r="124" spans="1:18" s="178" customFormat="1" ht="28.5" customHeight="1" x14ac:dyDescent="0.2">
      <c r="A124" s="222">
        <v>102</v>
      </c>
      <c r="B124" s="153" t="s">
        <v>288</v>
      </c>
      <c r="C124" s="142" t="s">
        <v>224</v>
      </c>
      <c r="D124" s="141" t="s">
        <v>84</v>
      </c>
      <c r="E124" s="143" t="s">
        <v>150</v>
      </c>
      <c r="F124" s="143"/>
      <c r="G124" s="143" t="s">
        <v>207</v>
      </c>
      <c r="H124" s="143" t="s">
        <v>126</v>
      </c>
      <c r="I124" s="141" t="s">
        <v>84</v>
      </c>
      <c r="J124" s="143" t="s">
        <v>84</v>
      </c>
      <c r="K124" s="143" t="s">
        <v>84</v>
      </c>
      <c r="L124" s="141" t="s">
        <v>84</v>
      </c>
      <c r="M124" s="141" t="s">
        <v>84</v>
      </c>
      <c r="N124" s="141" t="s">
        <v>84</v>
      </c>
      <c r="O124" s="144">
        <v>3040000</v>
      </c>
      <c r="P124" s="219" t="s">
        <v>63</v>
      </c>
      <c r="Q124" s="178" t="s">
        <v>206</v>
      </c>
      <c r="R124" s="182">
        <v>1</v>
      </c>
    </row>
    <row r="125" spans="1:18" s="178" customFormat="1" ht="28.5" customHeight="1" x14ac:dyDescent="0.2">
      <c r="A125" s="151">
        <v>103</v>
      </c>
      <c r="B125" s="153" t="s">
        <v>591</v>
      </c>
      <c r="C125" s="154" t="s">
        <v>184</v>
      </c>
      <c r="D125" s="153" t="s">
        <v>84</v>
      </c>
      <c r="E125" s="140" t="s">
        <v>186</v>
      </c>
      <c r="F125" s="140"/>
      <c r="G125" s="140" t="s">
        <v>171</v>
      </c>
      <c r="H125" s="140" t="s">
        <v>126</v>
      </c>
      <c r="I125" s="153" t="s">
        <v>84</v>
      </c>
      <c r="J125" s="140" t="s">
        <v>84</v>
      </c>
      <c r="K125" s="140" t="s">
        <v>84</v>
      </c>
      <c r="L125" s="153" t="s">
        <v>84</v>
      </c>
      <c r="M125" s="153" t="s">
        <v>84</v>
      </c>
      <c r="N125" s="153" t="s">
        <v>84</v>
      </c>
      <c r="O125" s="155">
        <v>1040000</v>
      </c>
      <c r="P125" s="156" t="s">
        <v>63</v>
      </c>
      <c r="Q125" s="178" t="s">
        <v>185</v>
      </c>
      <c r="R125" s="182">
        <v>1</v>
      </c>
    </row>
    <row r="126" spans="1:18" s="178" customFormat="1" ht="28.5" customHeight="1" x14ac:dyDescent="0.2">
      <c r="A126" s="151">
        <v>104</v>
      </c>
      <c r="B126" s="153" t="s">
        <v>588</v>
      </c>
      <c r="C126" s="154" t="s">
        <v>165</v>
      </c>
      <c r="D126" s="153" t="s">
        <v>84</v>
      </c>
      <c r="E126" s="140" t="s">
        <v>150</v>
      </c>
      <c r="F126" s="140"/>
      <c r="G126" s="140" t="s">
        <v>154</v>
      </c>
      <c r="H126" s="140" t="s">
        <v>126</v>
      </c>
      <c r="I126" s="153" t="s">
        <v>84</v>
      </c>
      <c r="J126" s="140" t="s">
        <v>84</v>
      </c>
      <c r="K126" s="140" t="s">
        <v>84</v>
      </c>
      <c r="L126" s="153" t="s">
        <v>84</v>
      </c>
      <c r="M126" s="153" t="s">
        <v>84</v>
      </c>
      <c r="N126" s="153" t="s">
        <v>84</v>
      </c>
      <c r="O126" s="155">
        <v>1600000</v>
      </c>
      <c r="P126" s="156" t="s">
        <v>142</v>
      </c>
      <c r="Q126" s="178" t="s">
        <v>166</v>
      </c>
      <c r="R126" s="182">
        <v>1</v>
      </c>
    </row>
    <row r="127" spans="1:18" s="178" customFormat="1" ht="28.5" customHeight="1" x14ac:dyDescent="0.2">
      <c r="A127" s="151">
        <v>105</v>
      </c>
      <c r="B127" s="153" t="s">
        <v>275</v>
      </c>
      <c r="C127" s="154" t="s">
        <v>218</v>
      </c>
      <c r="D127" s="153" t="s">
        <v>84</v>
      </c>
      <c r="E127" s="140" t="s">
        <v>150</v>
      </c>
      <c r="F127" s="140"/>
      <c r="G127" s="140" t="s">
        <v>176</v>
      </c>
      <c r="H127" s="140" t="s">
        <v>126</v>
      </c>
      <c r="I127" s="153" t="s">
        <v>84</v>
      </c>
      <c r="J127" s="140" t="s">
        <v>84</v>
      </c>
      <c r="K127" s="140" t="s">
        <v>84</v>
      </c>
      <c r="L127" s="153" t="s">
        <v>84</v>
      </c>
      <c r="M127" s="153" t="s">
        <v>84</v>
      </c>
      <c r="N127" s="153" t="s">
        <v>84</v>
      </c>
      <c r="O127" s="155">
        <v>315000</v>
      </c>
      <c r="P127" s="156" t="s">
        <v>63</v>
      </c>
      <c r="Q127" s="178" t="s">
        <v>219</v>
      </c>
      <c r="R127" s="182">
        <v>1</v>
      </c>
    </row>
    <row r="128" spans="1:18" s="178" customFormat="1" ht="28.5" customHeight="1" x14ac:dyDescent="0.2">
      <c r="A128" s="151">
        <v>106</v>
      </c>
      <c r="B128" s="153" t="s">
        <v>288</v>
      </c>
      <c r="C128" s="154" t="s">
        <v>199</v>
      </c>
      <c r="D128" s="153" t="s">
        <v>84</v>
      </c>
      <c r="E128" s="140" t="s">
        <v>150</v>
      </c>
      <c r="F128" s="140"/>
      <c r="G128" s="140" t="s">
        <v>207</v>
      </c>
      <c r="H128" s="140" t="s">
        <v>126</v>
      </c>
      <c r="I128" s="153" t="s">
        <v>84</v>
      </c>
      <c r="J128" s="140" t="s">
        <v>84</v>
      </c>
      <c r="K128" s="140" t="s">
        <v>84</v>
      </c>
      <c r="L128" s="153" t="s">
        <v>84</v>
      </c>
      <c r="M128" s="153" t="s">
        <v>84</v>
      </c>
      <c r="N128" s="153" t="s">
        <v>84</v>
      </c>
      <c r="O128" s="155">
        <v>105000</v>
      </c>
      <c r="P128" s="156" t="s">
        <v>142</v>
      </c>
      <c r="Q128" s="178" t="s">
        <v>206</v>
      </c>
      <c r="R128" s="182">
        <v>1</v>
      </c>
    </row>
    <row r="129" spans="1:18" s="178" customFormat="1" ht="28.5" customHeight="1" x14ac:dyDescent="0.2">
      <c r="A129" s="151">
        <v>107</v>
      </c>
      <c r="B129" s="153" t="s">
        <v>593</v>
      </c>
      <c r="C129" s="154" t="s">
        <v>173</v>
      </c>
      <c r="D129" s="153" t="s">
        <v>84</v>
      </c>
      <c r="E129" s="140" t="s">
        <v>150</v>
      </c>
      <c r="F129" s="140"/>
      <c r="G129" s="140" t="s">
        <v>215</v>
      </c>
      <c r="H129" s="140" t="s">
        <v>126</v>
      </c>
      <c r="I129" s="153" t="s">
        <v>84</v>
      </c>
      <c r="J129" s="140" t="s">
        <v>84</v>
      </c>
      <c r="K129" s="140" t="s">
        <v>84</v>
      </c>
      <c r="L129" s="153" t="s">
        <v>84</v>
      </c>
      <c r="M129" s="153" t="s">
        <v>84</v>
      </c>
      <c r="N129" s="153" t="s">
        <v>84</v>
      </c>
      <c r="O129" s="155">
        <v>160000</v>
      </c>
      <c r="P129" s="156" t="s">
        <v>63</v>
      </c>
      <c r="Q129" s="178" t="s">
        <v>174</v>
      </c>
      <c r="R129" s="182">
        <v>1</v>
      </c>
    </row>
    <row r="130" spans="1:18" s="178" customFormat="1" ht="28.5" customHeight="1" x14ac:dyDescent="0.2">
      <c r="A130" s="151">
        <v>108</v>
      </c>
      <c r="B130" s="153" t="s">
        <v>588</v>
      </c>
      <c r="C130" s="154" t="s">
        <v>165</v>
      </c>
      <c r="D130" s="153" t="s">
        <v>84</v>
      </c>
      <c r="E130" s="140" t="s">
        <v>150</v>
      </c>
      <c r="F130" s="140"/>
      <c r="G130" s="140" t="s">
        <v>154</v>
      </c>
      <c r="H130" s="140" t="s">
        <v>126</v>
      </c>
      <c r="I130" s="153" t="s">
        <v>84</v>
      </c>
      <c r="J130" s="140" t="s">
        <v>84</v>
      </c>
      <c r="K130" s="140" t="s">
        <v>84</v>
      </c>
      <c r="L130" s="153" t="s">
        <v>84</v>
      </c>
      <c r="M130" s="153" t="s">
        <v>84</v>
      </c>
      <c r="N130" s="153" t="s">
        <v>84</v>
      </c>
      <c r="O130" s="155">
        <v>1400000</v>
      </c>
      <c r="P130" s="156" t="s">
        <v>142</v>
      </c>
      <c r="Q130" s="178" t="s">
        <v>166</v>
      </c>
      <c r="R130" s="182">
        <v>1</v>
      </c>
    </row>
    <row r="131" spans="1:18" s="178" customFormat="1" ht="28.5" customHeight="1" x14ac:dyDescent="0.2">
      <c r="A131" s="151">
        <v>109</v>
      </c>
      <c r="B131" s="153" t="s">
        <v>600</v>
      </c>
      <c r="C131" s="154" t="s">
        <v>148</v>
      </c>
      <c r="D131" s="153" t="s">
        <v>84</v>
      </c>
      <c r="E131" s="140" t="s">
        <v>227</v>
      </c>
      <c r="F131" s="140"/>
      <c r="G131" s="140" t="s">
        <v>175</v>
      </c>
      <c r="H131" s="140" t="s">
        <v>126</v>
      </c>
      <c r="I131" s="153" t="s">
        <v>84</v>
      </c>
      <c r="J131" s="140" t="s">
        <v>84</v>
      </c>
      <c r="K131" s="140" t="s">
        <v>84</v>
      </c>
      <c r="L131" s="153" t="s">
        <v>84</v>
      </c>
      <c r="M131" s="153" t="s">
        <v>84</v>
      </c>
      <c r="N131" s="153" t="s">
        <v>84</v>
      </c>
      <c r="O131" s="155">
        <v>3240000</v>
      </c>
      <c r="P131" s="156" t="s">
        <v>63</v>
      </c>
      <c r="Q131" s="178" t="s">
        <v>149</v>
      </c>
      <c r="R131" s="182">
        <v>1</v>
      </c>
    </row>
    <row r="132" spans="1:18" s="178" customFormat="1" ht="28.5" customHeight="1" x14ac:dyDescent="0.2">
      <c r="A132" s="151">
        <v>110</v>
      </c>
      <c r="B132" s="153" t="s">
        <v>599</v>
      </c>
      <c r="C132" s="154" t="s">
        <v>196</v>
      </c>
      <c r="D132" s="153" t="s">
        <v>84</v>
      </c>
      <c r="E132" s="140" t="s">
        <v>150</v>
      </c>
      <c r="F132" s="140"/>
      <c r="G132" s="140" t="s">
        <v>198</v>
      </c>
      <c r="H132" s="140" t="s">
        <v>126</v>
      </c>
      <c r="I132" s="153" t="s">
        <v>84</v>
      </c>
      <c r="J132" s="140" t="s">
        <v>84</v>
      </c>
      <c r="K132" s="140" t="s">
        <v>84</v>
      </c>
      <c r="L132" s="153" t="s">
        <v>84</v>
      </c>
      <c r="M132" s="153" t="s">
        <v>84</v>
      </c>
      <c r="N132" s="153" t="s">
        <v>84</v>
      </c>
      <c r="O132" s="155">
        <v>3562500</v>
      </c>
      <c r="P132" s="156" t="s">
        <v>63</v>
      </c>
      <c r="Q132" s="178" t="s">
        <v>197</v>
      </c>
      <c r="R132" s="182">
        <v>1</v>
      </c>
    </row>
    <row r="133" spans="1:18" s="178" customFormat="1" ht="28.5" customHeight="1" x14ac:dyDescent="0.2">
      <c r="A133" s="151">
        <v>111</v>
      </c>
      <c r="B133" s="153" t="s">
        <v>591</v>
      </c>
      <c r="C133" s="154" t="s">
        <v>184</v>
      </c>
      <c r="D133" s="153" t="s">
        <v>84</v>
      </c>
      <c r="E133" s="140" t="s">
        <v>186</v>
      </c>
      <c r="F133" s="140"/>
      <c r="G133" s="140" t="s">
        <v>171</v>
      </c>
      <c r="H133" s="140" t="s">
        <v>126</v>
      </c>
      <c r="I133" s="153" t="s">
        <v>84</v>
      </c>
      <c r="J133" s="140" t="s">
        <v>84</v>
      </c>
      <c r="K133" s="140" t="s">
        <v>84</v>
      </c>
      <c r="L133" s="153" t="s">
        <v>84</v>
      </c>
      <c r="M133" s="153" t="s">
        <v>84</v>
      </c>
      <c r="N133" s="153" t="s">
        <v>84</v>
      </c>
      <c r="O133" s="155">
        <v>975000</v>
      </c>
      <c r="P133" s="156" t="s">
        <v>63</v>
      </c>
      <c r="Q133" s="178" t="s">
        <v>185</v>
      </c>
      <c r="R133" s="182">
        <v>1</v>
      </c>
    </row>
    <row r="134" spans="1:18" s="178" customFormat="1" ht="28.5" customHeight="1" x14ac:dyDescent="0.2">
      <c r="A134" s="151">
        <v>112</v>
      </c>
      <c r="B134" s="153" t="s">
        <v>591</v>
      </c>
      <c r="C134" s="154" t="s">
        <v>184</v>
      </c>
      <c r="D134" s="153" t="s">
        <v>84</v>
      </c>
      <c r="E134" s="140" t="s">
        <v>211</v>
      </c>
      <c r="F134" s="140"/>
      <c r="G134" s="140" t="s">
        <v>171</v>
      </c>
      <c r="H134" s="140" t="s">
        <v>126</v>
      </c>
      <c r="I134" s="153" t="s">
        <v>84</v>
      </c>
      <c r="J134" s="140" t="s">
        <v>84</v>
      </c>
      <c r="K134" s="140" t="s">
        <v>84</v>
      </c>
      <c r="L134" s="153" t="s">
        <v>84</v>
      </c>
      <c r="M134" s="153" t="s">
        <v>84</v>
      </c>
      <c r="N134" s="153" t="s">
        <v>84</v>
      </c>
      <c r="O134" s="155">
        <v>975000</v>
      </c>
      <c r="P134" s="156" t="s">
        <v>63</v>
      </c>
      <c r="Q134" s="178" t="s">
        <v>185</v>
      </c>
      <c r="R134" s="182">
        <v>1</v>
      </c>
    </row>
    <row r="135" spans="1:18" s="178" customFormat="1" ht="28.5" customHeight="1" x14ac:dyDescent="0.2">
      <c r="A135" s="151">
        <v>113</v>
      </c>
      <c r="B135" s="153" t="s">
        <v>600</v>
      </c>
      <c r="C135" s="154" t="s">
        <v>148</v>
      </c>
      <c r="D135" s="153" t="s">
        <v>84</v>
      </c>
      <c r="E135" s="140" t="s">
        <v>227</v>
      </c>
      <c r="F135" s="140"/>
      <c r="G135" s="140" t="s">
        <v>175</v>
      </c>
      <c r="H135" s="140" t="s">
        <v>126</v>
      </c>
      <c r="I135" s="153" t="s">
        <v>84</v>
      </c>
      <c r="J135" s="140" t="s">
        <v>84</v>
      </c>
      <c r="K135" s="140" t="s">
        <v>84</v>
      </c>
      <c r="L135" s="153" t="s">
        <v>84</v>
      </c>
      <c r="M135" s="153" t="s">
        <v>84</v>
      </c>
      <c r="N135" s="153" t="s">
        <v>84</v>
      </c>
      <c r="O135" s="155">
        <v>3037500</v>
      </c>
      <c r="P135" s="156" t="s">
        <v>63</v>
      </c>
      <c r="Q135" s="178" t="s">
        <v>149</v>
      </c>
      <c r="R135" s="182">
        <v>1</v>
      </c>
    </row>
    <row r="136" spans="1:18" s="178" customFormat="1" ht="28.5" customHeight="1" x14ac:dyDescent="0.2">
      <c r="A136" s="151">
        <v>114</v>
      </c>
      <c r="B136" s="153" t="s">
        <v>591</v>
      </c>
      <c r="C136" s="154" t="s">
        <v>184</v>
      </c>
      <c r="D136" s="153" t="s">
        <v>84</v>
      </c>
      <c r="E136" s="140" t="s">
        <v>210</v>
      </c>
      <c r="F136" s="140"/>
      <c r="G136" s="140" t="s">
        <v>171</v>
      </c>
      <c r="H136" s="140" t="s">
        <v>126</v>
      </c>
      <c r="I136" s="153" t="s">
        <v>84</v>
      </c>
      <c r="J136" s="140" t="s">
        <v>84</v>
      </c>
      <c r="K136" s="140" t="s">
        <v>84</v>
      </c>
      <c r="L136" s="153" t="s">
        <v>84</v>
      </c>
      <c r="M136" s="153" t="s">
        <v>84</v>
      </c>
      <c r="N136" s="153" t="s">
        <v>84</v>
      </c>
      <c r="O136" s="155">
        <v>975000</v>
      </c>
      <c r="P136" s="156" t="s">
        <v>63</v>
      </c>
      <c r="Q136" s="178" t="s">
        <v>185</v>
      </c>
      <c r="R136" s="182">
        <v>1</v>
      </c>
    </row>
    <row r="137" spans="1:18" s="178" customFormat="1" ht="28.5" customHeight="1" x14ac:dyDescent="0.2">
      <c r="A137" s="151">
        <v>115</v>
      </c>
      <c r="B137" s="159" t="s">
        <v>259</v>
      </c>
      <c r="C137" s="160" t="s">
        <v>484</v>
      </c>
      <c r="D137" s="153" t="s">
        <v>84</v>
      </c>
      <c r="E137" s="161" t="s">
        <v>528</v>
      </c>
      <c r="F137" s="140"/>
      <c r="G137" s="161" t="s">
        <v>214</v>
      </c>
      <c r="H137" s="161">
        <v>2007</v>
      </c>
      <c r="I137" s="153" t="s">
        <v>84</v>
      </c>
      <c r="J137" s="140" t="s">
        <v>84</v>
      </c>
      <c r="K137" s="140" t="s">
        <v>84</v>
      </c>
      <c r="L137" s="153" t="s">
        <v>84</v>
      </c>
      <c r="M137" s="153" t="s">
        <v>84</v>
      </c>
      <c r="N137" s="153" t="s">
        <v>84</v>
      </c>
      <c r="O137" s="162">
        <v>2990000</v>
      </c>
      <c r="P137" s="156" t="s">
        <v>63</v>
      </c>
      <c r="Q137" s="178" t="s">
        <v>259</v>
      </c>
      <c r="R137" s="182">
        <v>1</v>
      </c>
    </row>
    <row r="138" spans="1:18" s="178" customFormat="1" ht="28.5" customHeight="1" x14ac:dyDescent="0.2">
      <c r="A138" s="151">
        <v>116</v>
      </c>
      <c r="B138" s="159" t="s">
        <v>263</v>
      </c>
      <c r="C138" s="163" t="s">
        <v>485</v>
      </c>
      <c r="D138" s="153" t="s">
        <v>84</v>
      </c>
      <c r="E138" s="204" t="s">
        <v>150</v>
      </c>
      <c r="F138" s="140"/>
      <c r="G138" s="161" t="s">
        <v>154</v>
      </c>
      <c r="H138" s="161">
        <v>2007</v>
      </c>
      <c r="I138" s="153" t="s">
        <v>84</v>
      </c>
      <c r="J138" s="140" t="s">
        <v>84</v>
      </c>
      <c r="K138" s="140" t="s">
        <v>84</v>
      </c>
      <c r="L138" s="153" t="s">
        <v>84</v>
      </c>
      <c r="M138" s="153" t="s">
        <v>84</v>
      </c>
      <c r="N138" s="153" t="s">
        <v>84</v>
      </c>
      <c r="O138" s="164">
        <v>3998500</v>
      </c>
      <c r="P138" s="156" t="s">
        <v>63</v>
      </c>
      <c r="Q138" s="178" t="s">
        <v>263</v>
      </c>
      <c r="R138" s="182">
        <v>1</v>
      </c>
    </row>
    <row r="139" spans="1:18" s="178" customFormat="1" ht="28.5" customHeight="1" x14ac:dyDescent="0.2">
      <c r="A139" s="151">
        <v>117</v>
      </c>
      <c r="B139" s="159" t="s">
        <v>263</v>
      </c>
      <c r="C139" s="163" t="s">
        <v>486</v>
      </c>
      <c r="D139" s="153" t="s">
        <v>84</v>
      </c>
      <c r="E139" s="204" t="s">
        <v>150</v>
      </c>
      <c r="F139" s="140"/>
      <c r="G139" s="161" t="s">
        <v>154</v>
      </c>
      <c r="H139" s="161">
        <v>2007</v>
      </c>
      <c r="I139" s="153" t="s">
        <v>84</v>
      </c>
      <c r="J139" s="140" t="s">
        <v>84</v>
      </c>
      <c r="K139" s="140" t="s">
        <v>84</v>
      </c>
      <c r="L139" s="153" t="s">
        <v>84</v>
      </c>
      <c r="M139" s="153" t="s">
        <v>84</v>
      </c>
      <c r="N139" s="153" t="s">
        <v>84</v>
      </c>
      <c r="O139" s="164">
        <v>998800</v>
      </c>
      <c r="P139" s="156" t="s">
        <v>63</v>
      </c>
      <c r="Q139" s="178" t="s">
        <v>263</v>
      </c>
      <c r="R139" s="182">
        <v>1</v>
      </c>
    </row>
    <row r="140" spans="1:18" s="178" customFormat="1" ht="28.5" customHeight="1" x14ac:dyDescent="0.2">
      <c r="A140" s="151">
        <v>118</v>
      </c>
      <c r="B140" s="159" t="s">
        <v>268</v>
      </c>
      <c r="C140" s="163" t="s">
        <v>487</v>
      </c>
      <c r="D140" s="153" t="s">
        <v>84</v>
      </c>
      <c r="E140" s="204" t="s">
        <v>150</v>
      </c>
      <c r="F140" s="140"/>
      <c r="G140" s="161" t="s">
        <v>154</v>
      </c>
      <c r="H140" s="161">
        <v>2007</v>
      </c>
      <c r="I140" s="153" t="s">
        <v>84</v>
      </c>
      <c r="J140" s="140" t="s">
        <v>84</v>
      </c>
      <c r="K140" s="140" t="s">
        <v>84</v>
      </c>
      <c r="L140" s="153" t="s">
        <v>84</v>
      </c>
      <c r="M140" s="153" t="s">
        <v>84</v>
      </c>
      <c r="N140" s="153" t="s">
        <v>84</v>
      </c>
      <c r="O140" s="164">
        <v>399300</v>
      </c>
      <c r="P140" s="156" t="s">
        <v>63</v>
      </c>
      <c r="Q140" s="178" t="s">
        <v>268</v>
      </c>
      <c r="R140" s="182">
        <v>1</v>
      </c>
    </row>
    <row r="141" spans="1:18" s="178" customFormat="1" ht="28.5" customHeight="1" x14ac:dyDescent="0.2">
      <c r="A141" s="151">
        <v>119</v>
      </c>
      <c r="B141" s="159" t="s">
        <v>270</v>
      </c>
      <c r="C141" s="176" t="s">
        <v>488</v>
      </c>
      <c r="D141" s="153" t="s">
        <v>84</v>
      </c>
      <c r="E141" s="161" t="s">
        <v>228</v>
      </c>
      <c r="F141" s="140"/>
      <c r="G141" s="161" t="s">
        <v>158</v>
      </c>
      <c r="H141" s="161">
        <v>2007</v>
      </c>
      <c r="I141" s="153" t="s">
        <v>84</v>
      </c>
      <c r="J141" s="140" t="s">
        <v>84</v>
      </c>
      <c r="K141" s="140" t="s">
        <v>84</v>
      </c>
      <c r="L141" s="153" t="s">
        <v>84</v>
      </c>
      <c r="M141" s="153" t="s">
        <v>84</v>
      </c>
      <c r="N141" s="153" t="s">
        <v>84</v>
      </c>
      <c r="O141" s="164">
        <v>8980000</v>
      </c>
      <c r="P141" s="156" t="s">
        <v>63</v>
      </c>
      <c r="Q141" s="178" t="s">
        <v>270</v>
      </c>
      <c r="R141" s="182">
        <v>1</v>
      </c>
    </row>
    <row r="142" spans="1:18" s="178" customFormat="1" ht="28.5" customHeight="1" x14ac:dyDescent="0.2">
      <c r="A142" s="151">
        <v>120</v>
      </c>
      <c r="B142" s="159" t="s">
        <v>270</v>
      </c>
      <c r="C142" s="176" t="s">
        <v>488</v>
      </c>
      <c r="D142" s="153" t="s">
        <v>84</v>
      </c>
      <c r="E142" s="161" t="s">
        <v>228</v>
      </c>
      <c r="F142" s="140"/>
      <c r="G142" s="161" t="s">
        <v>158</v>
      </c>
      <c r="H142" s="161">
        <v>2007</v>
      </c>
      <c r="I142" s="153" t="s">
        <v>84</v>
      </c>
      <c r="J142" s="140" t="s">
        <v>84</v>
      </c>
      <c r="K142" s="140" t="s">
        <v>84</v>
      </c>
      <c r="L142" s="153" t="s">
        <v>84</v>
      </c>
      <c r="M142" s="153" t="s">
        <v>84</v>
      </c>
      <c r="N142" s="153" t="s">
        <v>84</v>
      </c>
      <c r="O142" s="164">
        <v>8980000</v>
      </c>
      <c r="P142" s="156" t="s">
        <v>63</v>
      </c>
      <c r="Q142" s="178" t="s">
        <v>270</v>
      </c>
      <c r="R142" s="182">
        <v>1</v>
      </c>
    </row>
    <row r="143" spans="1:18" s="178" customFormat="1" ht="28.5" customHeight="1" x14ac:dyDescent="0.2">
      <c r="A143" s="151">
        <v>121</v>
      </c>
      <c r="B143" s="159" t="s">
        <v>270</v>
      </c>
      <c r="C143" s="176" t="s">
        <v>488</v>
      </c>
      <c r="D143" s="153" t="s">
        <v>84</v>
      </c>
      <c r="E143" s="161" t="s">
        <v>228</v>
      </c>
      <c r="F143" s="140"/>
      <c r="G143" s="161" t="s">
        <v>158</v>
      </c>
      <c r="H143" s="161">
        <v>2007</v>
      </c>
      <c r="I143" s="153" t="s">
        <v>84</v>
      </c>
      <c r="J143" s="140" t="s">
        <v>84</v>
      </c>
      <c r="K143" s="140" t="s">
        <v>84</v>
      </c>
      <c r="L143" s="153" t="s">
        <v>84</v>
      </c>
      <c r="M143" s="153" t="s">
        <v>84</v>
      </c>
      <c r="N143" s="153" t="s">
        <v>84</v>
      </c>
      <c r="O143" s="164">
        <v>8980000</v>
      </c>
      <c r="P143" s="156" t="s">
        <v>63</v>
      </c>
      <c r="Q143" s="178" t="s">
        <v>270</v>
      </c>
      <c r="R143" s="182">
        <v>1</v>
      </c>
    </row>
    <row r="144" spans="1:18" s="178" customFormat="1" ht="28.5" customHeight="1" x14ac:dyDescent="0.2">
      <c r="A144" s="151">
        <v>122</v>
      </c>
      <c r="B144" s="159" t="s">
        <v>270</v>
      </c>
      <c r="C144" s="176" t="s">
        <v>489</v>
      </c>
      <c r="D144" s="153" t="s">
        <v>84</v>
      </c>
      <c r="E144" s="161" t="s">
        <v>183</v>
      </c>
      <c r="F144" s="140"/>
      <c r="G144" s="161" t="s">
        <v>158</v>
      </c>
      <c r="H144" s="161">
        <v>2007</v>
      </c>
      <c r="I144" s="153" t="s">
        <v>84</v>
      </c>
      <c r="J144" s="140" t="s">
        <v>84</v>
      </c>
      <c r="K144" s="140" t="s">
        <v>84</v>
      </c>
      <c r="L144" s="153" t="s">
        <v>84</v>
      </c>
      <c r="M144" s="153" t="s">
        <v>84</v>
      </c>
      <c r="N144" s="153" t="s">
        <v>84</v>
      </c>
      <c r="O144" s="164">
        <v>4490000</v>
      </c>
      <c r="P144" s="156" t="s">
        <v>63</v>
      </c>
      <c r="Q144" s="178" t="s">
        <v>270</v>
      </c>
      <c r="R144" s="182">
        <v>1</v>
      </c>
    </row>
    <row r="145" spans="1:18" s="178" customFormat="1" ht="28.5" customHeight="1" x14ac:dyDescent="0.2">
      <c r="A145" s="151">
        <v>123</v>
      </c>
      <c r="B145" s="159" t="s">
        <v>270</v>
      </c>
      <c r="C145" s="176" t="s">
        <v>489</v>
      </c>
      <c r="D145" s="153" t="s">
        <v>84</v>
      </c>
      <c r="E145" s="161" t="s">
        <v>183</v>
      </c>
      <c r="F145" s="140"/>
      <c r="G145" s="161" t="s">
        <v>158</v>
      </c>
      <c r="H145" s="161">
        <v>2007</v>
      </c>
      <c r="I145" s="153" t="s">
        <v>84</v>
      </c>
      <c r="J145" s="140" t="s">
        <v>84</v>
      </c>
      <c r="K145" s="140" t="s">
        <v>84</v>
      </c>
      <c r="L145" s="153" t="s">
        <v>84</v>
      </c>
      <c r="M145" s="153" t="s">
        <v>84</v>
      </c>
      <c r="N145" s="153" t="s">
        <v>84</v>
      </c>
      <c r="O145" s="164">
        <v>4490000</v>
      </c>
      <c r="P145" s="156" t="s">
        <v>63</v>
      </c>
      <c r="Q145" s="178" t="s">
        <v>270</v>
      </c>
      <c r="R145" s="182">
        <v>1</v>
      </c>
    </row>
    <row r="146" spans="1:18" s="178" customFormat="1" ht="28.5" customHeight="1" x14ac:dyDescent="0.2">
      <c r="A146" s="151">
        <v>124</v>
      </c>
      <c r="B146" s="159" t="s">
        <v>270</v>
      </c>
      <c r="C146" s="176" t="s">
        <v>489</v>
      </c>
      <c r="D146" s="153" t="s">
        <v>84</v>
      </c>
      <c r="E146" s="161" t="s">
        <v>183</v>
      </c>
      <c r="F146" s="140"/>
      <c r="G146" s="161" t="s">
        <v>158</v>
      </c>
      <c r="H146" s="161">
        <v>2007</v>
      </c>
      <c r="I146" s="153" t="s">
        <v>84</v>
      </c>
      <c r="J146" s="140" t="s">
        <v>84</v>
      </c>
      <c r="K146" s="140" t="s">
        <v>84</v>
      </c>
      <c r="L146" s="153" t="s">
        <v>84</v>
      </c>
      <c r="M146" s="153" t="s">
        <v>84</v>
      </c>
      <c r="N146" s="153" t="s">
        <v>84</v>
      </c>
      <c r="O146" s="164">
        <v>4490000</v>
      </c>
      <c r="P146" s="156" t="s">
        <v>63</v>
      </c>
      <c r="Q146" s="178" t="s">
        <v>270</v>
      </c>
      <c r="R146" s="182">
        <v>1</v>
      </c>
    </row>
    <row r="147" spans="1:18" s="178" customFormat="1" ht="28.5" customHeight="1" thickBot="1" x14ac:dyDescent="0.25">
      <c r="A147" s="175">
        <v>125</v>
      </c>
      <c r="B147" s="227" t="s">
        <v>270</v>
      </c>
      <c r="C147" s="194" t="s">
        <v>489</v>
      </c>
      <c r="D147" s="195" t="s">
        <v>84</v>
      </c>
      <c r="E147" s="228" t="s">
        <v>183</v>
      </c>
      <c r="F147" s="196"/>
      <c r="G147" s="228" t="s">
        <v>158</v>
      </c>
      <c r="H147" s="228">
        <v>2007</v>
      </c>
      <c r="I147" s="195" t="s">
        <v>84</v>
      </c>
      <c r="J147" s="196" t="s">
        <v>84</v>
      </c>
      <c r="K147" s="196" t="s">
        <v>84</v>
      </c>
      <c r="L147" s="195" t="s">
        <v>84</v>
      </c>
      <c r="M147" s="195" t="s">
        <v>84</v>
      </c>
      <c r="N147" s="195" t="s">
        <v>84</v>
      </c>
      <c r="O147" s="229">
        <v>4490000</v>
      </c>
      <c r="P147" s="221" t="s">
        <v>63</v>
      </c>
      <c r="Q147" s="178" t="s">
        <v>270</v>
      </c>
      <c r="R147" s="182">
        <v>1</v>
      </c>
    </row>
    <row r="148" spans="1:18" s="178" customFormat="1" ht="28.5" customHeight="1" x14ac:dyDescent="0.2">
      <c r="A148" s="222">
        <v>126</v>
      </c>
      <c r="B148" s="71" t="s">
        <v>275</v>
      </c>
      <c r="C148" s="223" t="s">
        <v>490</v>
      </c>
      <c r="D148" s="141" t="s">
        <v>84</v>
      </c>
      <c r="E148" s="226" t="s">
        <v>227</v>
      </c>
      <c r="F148" s="143"/>
      <c r="G148" s="146" t="s">
        <v>154</v>
      </c>
      <c r="H148" s="146">
        <v>2007</v>
      </c>
      <c r="I148" s="141" t="s">
        <v>84</v>
      </c>
      <c r="J148" s="143" t="s">
        <v>84</v>
      </c>
      <c r="K148" s="143" t="s">
        <v>84</v>
      </c>
      <c r="L148" s="141" t="s">
        <v>84</v>
      </c>
      <c r="M148" s="141" t="s">
        <v>84</v>
      </c>
      <c r="N148" s="141" t="s">
        <v>84</v>
      </c>
      <c r="O148" s="147">
        <v>11941050</v>
      </c>
      <c r="P148" s="219" t="s">
        <v>63</v>
      </c>
      <c r="Q148" s="178" t="s">
        <v>275</v>
      </c>
      <c r="R148" s="182">
        <v>1</v>
      </c>
    </row>
    <row r="149" spans="1:18" s="178" customFormat="1" ht="36" customHeight="1" x14ac:dyDescent="0.2">
      <c r="A149" s="151">
        <v>127</v>
      </c>
      <c r="B149" s="159" t="s">
        <v>279</v>
      </c>
      <c r="C149" s="176" t="s">
        <v>491</v>
      </c>
      <c r="D149" s="153" t="s">
        <v>84</v>
      </c>
      <c r="E149" s="204" t="s">
        <v>150</v>
      </c>
      <c r="F149" s="140"/>
      <c r="G149" s="161" t="s">
        <v>154</v>
      </c>
      <c r="H149" s="161">
        <v>2007</v>
      </c>
      <c r="I149" s="153" t="s">
        <v>84</v>
      </c>
      <c r="J149" s="140" t="s">
        <v>84</v>
      </c>
      <c r="K149" s="140" t="s">
        <v>84</v>
      </c>
      <c r="L149" s="153" t="s">
        <v>84</v>
      </c>
      <c r="M149" s="153" t="s">
        <v>84</v>
      </c>
      <c r="N149" s="153" t="s">
        <v>84</v>
      </c>
      <c r="O149" s="205">
        <v>2497550</v>
      </c>
      <c r="P149" s="156" t="s">
        <v>63</v>
      </c>
      <c r="Q149" s="178" t="s">
        <v>279</v>
      </c>
      <c r="R149" s="182">
        <v>1</v>
      </c>
    </row>
    <row r="150" spans="1:18" s="178" customFormat="1" ht="36" customHeight="1" x14ac:dyDescent="0.2">
      <c r="A150" s="151">
        <v>128</v>
      </c>
      <c r="B150" s="159" t="s">
        <v>279</v>
      </c>
      <c r="C150" s="176" t="s">
        <v>491</v>
      </c>
      <c r="D150" s="153" t="s">
        <v>84</v>
      </c>
      <c r="E150" s="204" t="s">
        <v>150</v>
      </c>
      <c r="F150" s="140"/>
      <c r="G150" s="161" t="s">
        <v>154</v>
      </c>
      <c r="H150" s="161">
        <v>2007</v>
      </c>
      <c r="I150" s="153" t="s">
        <v>84</v>
      </c>
      <c r="J150" s="140" t="s">
        <v>84</v>
      </c>
      <c r="K150" s="140" t="s">
        <v>84</v>
      </c>
      <c r="L150" s="153" t="s">
        <v>84</v>
      </c>
      <c r="M150" s="153" t="s">
        <v>84</v>
      </c>
      <c r="N150" s="153" t="s">
        <v>84</v>
      </c>
      <c r="O150" s="205">
        <v>2497550</v>
      </c>
      <c r="P150" s="156" t="s">
        <v>63</v>
      </c>
      <c r="Q150" s="178" t="s">
        <v>279</v>
      </c>
      <c r="R150" s="182">
        <v>1</v>
      </c>
    </row>
    <row r="151" spans="1:18" s="178" customFormat="1" ht="36" customHeight="1" x14ac:dyDescent="0.2">
      <c r="A151" s="151">
        <v>129</v>
      </c>
      <c r="B151" s="159" t="s">
        <v>279</v>
      </c>
      <c r="C151" s="176" t="s">
        <v>491</v>
      </c>
      <c r="D151" s="153" t="s">
        <v>84</v>
      </c>
      <c r="E151" s="204" t="s">
        <v>150</v>
      </c>
      <c r="F151" s="140"/>
      <c r="G151" s="161" t="s">
        <v>154</v>
      </c>
      <c r="H151" s="161">
        <v>2007</v>
      </c>
      <c r="I151" s="153" t="s">
        <v>84</v>
      </c>
      <c r="J151" s="140" t="s">
        <v>84</v>
      </c>
      <c r="K151" s="140" t="s">
        <v>84</v>
      </c>
      <c r="L151" s="153" t="s">
        <v>84</v>
      </c>
      <c r="M151" s="153" t="s">
        <v>84</v>
      </c>
      <c r="N151" s="153" t="s">
        <v>84</v>
      </c>
      <c r="O151" s="205">
        <v>2497550</v>
      </c>
      <c r="P151" s="156" t="s">
        <v>63</v>
      </c>
      <c r="Q151" s="178" t="s">
        <v>279</v>
      </c>
      <c r="R151" s="182">
        <v>1</v>
      </c>
    </row>
    <row r="152" spans="1:18" s="178" customFormat="1" ht="36" customHeight="1" x14ac:dyDescent="0.2">
      <c r="A152" s="151">
        <v>130</v>
      </c>
      <c r="B152" s="159" t="s">
        <v>279</v>
      </c>
      <c r="C152" s="176" t="s">
        <v>491</v>
      </c>
      <c r="D152" s="153" t="s">
        <v>84</v>
      </c>
      <c r="E152" s="204" t="s">
        <v>150</v>
      </c>
      <c r="F152" s="140"/>
      <c r="G152" s="161" t="s">
        <v>154</v>
      </c>
      <c r="H152" s="161">
        <v>2007</v>
      </c>
      <c r="I152" s="153" t="s">
        <v>84</v>
      </c>
      <c r="J152" s="140" t="s">
        <v>84</v>
      </c>
      <c r="K152" s="140" t="s">
        <v>84</v>
      </c>
      <c r="L152" s="153" t="s">
        <v>84</v>
      </c>
      <c r="M152" s="153" t="s">
        <v>84</v>
      </c>
      <c r="N152" s="153" t="s">
        <v>84</v>
      </c>
      <c r="O152" s="205">
        <v>2497550</v>
      </c>
      <c r="P152" s="156" t="s">
        <v>63</v>
      </c>
      <c r="Q152" s="178" t="s">
        <v>279</v>
      </c>
      <c r="R152" s="182">
        <v>1</v>
      </c>
    </row>
    <row r="153" spans="1:18" s="178" customFormat="1" ht="36" customHeight="1" x14ac:dyDescent="0.2">
      <c r="A153" s="151">
        <v>131</v>
      </c>
      <c r="B153" s="159" t="s">
        <v>279</v>
      </c>
      <c r="C153" s="176" t="s">
        <v>491</v>
      </c>
      <c r="D153" s="153" t="s">
        <v>84</v>
      </c>
      <c r="E153" s="204" t="s">
        <v>150</v>
      </c>
      <c r="F153" s="140"/>
      <c r="G153" s="161" t="s">
        <v>154</v>
      </c>
      <c r="H153" s="161">
        <v>2007</v>
      </c>
      <c r="I153" s="153" t="s">
        <v>84</v>
      </c>
      <c r="J153" s="140" t="s">
        <v>84</v>
      </c>
      <c r="K153" s="140" t="s">
        <v>84</v>
      </c>
      <c r="L153" s="153" t="s">
        <v>84</v>
      </c>
      <c r="M153" s="153" t="s">
        <v>84</v>
      </c>
      <c r="N153" s="153" t="s">
        <v>84</v>
      </c>
      <c r="O153" s="205">
        <v>2497550</v>
      </c>
      <c r="P153" s="156" t="s">
        <v>63</v>
      </c>
      <c r="Q153" s="178" t="s">
        <v>279</v>
      </c>
      <c r="R153" s="182">
        <v>1</v>
      </c>
    </row>
    <row r="154" spans="1:18" s="178" customFormat="1" ht="36" customHeight="1" x14ac:dyDescent="0.2">
      <c r="A154" s="151">
        <v>132</v>
      </c>
      <c r="B154" s="159" t="s">
        <v>279</v>
      </c>
      <c r="C154" s="176" t="s">
        <v>491</v>
      </c>
      <c r="D154" s="153" t="s">
        <v>84</v>
      </c>
      <c r="E154" s="204" t="s">
        <v>150</v>
      </c>
      <c r="F154" s="140"/>
      <c r="G154" s="161" t="s">
        <v>154</v>
      </c>
      <c r="H154" s="161">
        <v>2007</v>
      </c>
      <c r="I154" s="153" t="s">
        <v>84</v>
      </c>
      <c r="J154" s="140" t="s">
        <v>84</v>
      </c>
      <c r="K154" s="140" t="s">
        <v>84</v>
      </c>
      <c r="L154" s="153" t="s">
        <v>84</v>
      </c>
      <c r="M154" s="153" t="s">
        <v>84</v>
      </c>
      <c r="N154" s="153" t="s">
        <v>84</v>
      </c>
      <c r="O154" s="205">
        <v>2497550</v>
      </c>
      <c r="P154" s="156" t="s">
        <v>63</v>
      </c>
      <c r="Q154" s="178" t="s">
        <v>279</v>
      </c>
      <c r="R154" s="182">
        <v>1</v>
      </c>
    </row>
    <row r="155" spans="1:18" s="178" customFormat="1" ht="36" customHeight="1" x14ac:dyDescent="0.2">
      <c r="A155" s="151">
        <v>133</v>
      </c>
      <c r="B155" s="159" t="s">
        <v>279</v>
      </c>
      <c r="C155" s="176" t="s">
        <v>491</v>
      </c>
      <c r="D155" s="153" t="s">
        <v>84</v>
      </c>
      <c r="E155" s="204" t="s">
        <v>150</v>
      </c>
      <c r="F155" s="140"/>
      <c r="G155" s="161" t="s">
        <v>154</v>
      </c>
      <c r="H155" s="161">
        <v>2007</v>
      </c>
      <c r="I155" s="153" t="s">
        <v>84</v>
      </c>
      <c r="J155" s="140" t="s">
        <v>84</v>
      </c>
      <c r="K155" s="140" t="s">
        <v>84</v>
      </c>
      <c r="L155" s="153" t="s">
        <v>84</v>
      </c>
      <c r="M155" s="153" t="s">
        <v>84</v>
      </c>
      <c r="N155" s="153" t="s">
        <v>84</v>
      </c>
      <c r="O155" s="205">
        <v>2497550</v>
      </c>
      <c r="P155" s="156" t="s">
        <v>63</v>
      </c>
      <c r="Q155" s="178" t="s">
        <v>279</v>
      </c>
      <c r="R155" s="182">
        <v>1</v>
      </c>
    </row>
    <row r="156" spans="1:18" s="178" customFormat="1" ht="36" customHeight="1" x14ac:dyDescent="0.2">
      <c r="A156" s="151">
        <v>134</v>
      </c>
      <c r="B156" s="159" t="s">
        <v>279</v>
      </c>
      <c r="C156" s="176" t="s">
        <v>491</v>
      </c>
      <c r="D156" s="153" t="s">
        <v>84</v>
      </c>
      <c r="E156" s="204" t="s">
        <v>150</v>
      </c>
      <c r="F156" s="140"/>
      <c r="G156" s="161" t="s">
        <v>154</v>
      </c>
      <c r="H156" s="161">
        <v>2007</v>
      </c>
      <c r="I156" s="153" t="s">
        <v>84</v>
      </c>
      <c r="J156" s="140" t="s">
        <v>84</v>
      </c>
      <c r="K156" s="140" t="s">
        <v>84</v>
      </c>
      <c r="L156" s="153" t="s">
        <v>84</v>
      </c>
      <c r="M156" s="153" t="s">
        <v>84</v>
      </c>
      <c r="N156" s="153" t="s">
        <v>84</v>
      </c>
      <c r="O156" s="205">
        <v>2497550</v>
      </c>
      <c r="P156" s="156" t="s">
        <v>63</v>
      </c>
      <c r="Q156" s="178" t="s">
        <v>279</v>
      </c>
      <c r="R156" s="182">
        <v>1</v>
      </c>
    </row>
    <row r="157" spans="1:18" s="178" customFormat="1" ht="28.5" customHeight="1" x14ac:dyDescent="0.2">
      <c r="A157" s="151">
        <v>135</v>
      </c>
      <c r="B157" s="159" t="s">
        <v>286</v>
      </c>
      <c r="C157" s="176" t="s">
        <v>492</v>
      </c>
      <c r="D157" s="153" t="s">
        <v>84</v>
      </c>
      <c r="E157" s="204" t="s">
        <v>150</v>
      </c>
      <c r="F157" s="140"/>
      <c r="G157" s="161" t="s">
        <v>154</v>
      </c>
      <c r="H157" s="161">
        <v>2007</v>
      </c>
      <c r="I157" s="153" t="s">
        <v>84</v>
      </c>
      <c r="J157" s="140" t="s">
        <v>84</v>
      </c>
      <c r="K157" s="140" t="s">
        <v>84</v>
      </c>
      <c r="L157" s="153" t="s">
        <v>84</v>
      </c>
      <c r="M157" s="153" t="s">
        <v>84</v>
      </c>
      <c r="N157" s="153" t="s">
        <v>84</v>
      </c>
      <c r="O157" s="205">
        <v>10788550</v>
      </c>
      <c r="P157" s="156" t="s">
        <v>63</v>
      </c>
      <c r="Q157" s="178" t="s">
        <v>286</v>
      </c>
      <c r="R157" s="182">
        <v>1</v>
      </c>
    </row>
    <row r="158" spans="1:18" s="178" customFormat="1" ht="28.5" customHeight="1" x14ac:dyDescent="0.2">
      <c r="A158" s="151">
        <v>136</v>
      </c>
      <c r="B158" s="159" t="s">
        <v>288</v>
      </c>
      <c r="C158" s="206" t="s">
        <v>493</v>
      </c>
      <c r="D158" s="153" t="s">
        <v>84</v>
      </c>
      <c r="E158" s="204" t="s">
        <v>150</v>
      </c>
      <c r="F158" s="140"/>
      <c r="G158" s="161" t="s">
        <v>154</v>
      </c>
      <c r="H158" s="161">
        <v>2007</v>
      </c>
      <c r="I158" s="153" t="s">
        <v>84</v>
      </c>
      <c r="J158" s="140" t="s">
        <v>84</v>
      </c>
      <c r="K158" s="140" t="s">
        <v>84</v>
      </c>
      <c r="L158" s="153" t="s">
        <v>84</v>
      </c>
      <c r="M158" s="153" t="s">
        <v>84</v>
      </c>
      <c r="N158" s="153" t="s">
        <v>84</v>
      </c>
      <c r="O158" s="165">
        <v>797500</v>
      </c>
      <c r="P158" s="156" t="s">
        <v>63</v>
      </c>
      <c r="Q158" s="178" t="s">
        <v>288</v>
      </c>
      <c r="R158" s="182">
        <v>1</v>
      </c>
    </row>
    <row r="159" spans="1:18" s="178" customFormat="1" ht="28.5" customHeight="1" x14ac:dyDescent="0.2">
      <c r="A159" s="151">
        <v>137</v>
      </c>
      <c r="B159" s="159" t="s">
        <v>288</v>
      </c>
      <c r="C159" s="206" t="s">
        <v>493</v>
      </c>
      <c r="D159" s="153" t="s">
        <v>84</v>
      </c>
      <c r="E159" s="204" t="s">
        <v>150</v>
      </c>
      <c r="F159" s="140"/>
      <c r="G159" s="161" t="s">
        <v>154</v>
      </c>
      <c r="H159" s="161">
        <v>2007</v>
      </c>
      <c r="I159" s="153" t="s">
        <v>84</v>
      </c>
      <c r="J159" s="140" t="s">
        <v>84</v>
      </c>
      <c r="K159" s="140" t="s">
        <v>84</v>
      </c>
      <c r="L159" s="153" t="s">
        <v>84</v>
      </c>
      <c r="M159" s="153" t="s">
        <v>84</v>
      </c>
      <c r="N159" s="153" t="s">
        <v>84</v>
      </c>
      <c r="O159" s="165">
        <v>797500</v>
      </c>
      <c r="P159" s="156" t="s">
        <v>63</v>
      </c>
      <c r="Q159" s="178" t="s">
        <v>288</v>
      </c>
      <c r="R159" s="182">
        <v>1</v>
      </c>
    </row>
    <row r="160" spans="1:18" s="178" customFormat="1" ht="28.5" customHeight="1" x14ac:dyDescent="0.2">
      <c r="A160" s="151">
        <v>138</v>
      </c>
      <c r="B160" s="159" t="s">
        <v>288</v>
      </c>
      <c r="C160" s="206" t="s">
        <v>493</v>
      </c>
      <c r="D160" s="153" t="s">
        <v>84</v>
      </c>
      <c r="E160" s="204" t="s">
        <v>150</v>
      </c>
      <c r="F160" s="140"/>
      <c r="G160" s="161" t="s">
        <v>154</v>
      </c>
      <c r="H160" s="161">
        <v>2007</v>
      </c>
      <c r="I160" s="153" t="s">
        <v>84</v>
      </c>
      <c r="J160" s="140" t="s">
        <v>84</v>
      </c>
      <c r="K160" s="140" t="s">
        <v>84</v>
      </c>
      <c r="L160" s="153" t="s">
        <v>84</v>
      </c>
      <c r="M160" s="153" t="s">
        <v>84</v>
      </c>
      <c r="N160" s="153" t="s">
        <v>84</v>
      </c>
      <c r="O160" s="165">
        <v>797500</v>
      </c>
      <c r="P160" s="156" t="s">
        <v>63</v>
      </c>
      <c r="Q160" s="178" t="s">
        <v>288</v>
      </c>
      <c r="R160" s="182">
        <v>1</v>
      </c>
    </row>
    <row r="161" spans="1:18" s="178" customFormat="1" ht="28.5" customHeight="1" x14ac:dyDescent="0.2">
      <c r="A161" s="151">
        <v>139</v>
      </c>
      <c r="B161" s="159" t="s">
        <v>288</v>
      </c>
      <c r="C161" s="206" t="s">
        <v>493</v>
      </c>
      <c r="D161" s="153" t="s">
        <v>84</v>
      </c>
      <c r="E161" s="204" t="s">
        <v>150</v>
      </c>
      <c r="F161" s="140"/>
      <c r="G161" s="161" t="s">
        <v>154</v>
      </c>
      <c r="H161" s="161">
        <v>2007</v>
      </c>
      <c r="I161" s="153" t="s">
        <v>84</v>
      </c>
      <c r="J161" s="140" t="s">
        <v>84</v>
      </c>
      <c r="K161" s="140" t="s">
        <v>84</v>
      </c>
      <c r="L161" s="153" t="s">
        <v>84</v>
      </c>
      <c r="M161" s="153" t="s">
        <v>84</v>
      </c>
      <c r="N161" s="153" t="s">
        <v>84</v>
      </c>
      <c r="O161" s="165">
        <v>797500</v>
      </c>
      <c r="P161" s="156" t="s">
        <v>63</v>
      </c>
      <c r="Q161" s="178" t="s">
        <v>288</v>
      </c>
      <c r="R161" s="182">
        <v>1</v>
      </c>
    </row>
    <row r="162" spans="1:18" s="178" customFormat="1" ht="28.5" customHeight="1" x14ac:dyDescent="0.2">
      <c r="A162" s="151">
        <v>140</v>
      </c>
      <c r="B162" s="159" t="s">
        <v>290</v>
      </c>
      <c r="C162" s="176" t="s">
        <v>494</v>
      </c>
      <c r="D162" s="153" t="s">
        <v>84</v>
      </c>
      <c r="E162" s="204" t="s">
        <v>291</v>
      </c>
      <c r="F162" s="140"/>
      <c r="G162" s="161" t="s">
        <v>158</v>
      </c>
      <c r="H162" s="161">
        <v>2007</v>
      </c>
      <c r="I162" s="153" t="s">
        <v>84</v>
      </c>
      <c r="J162" s="140" t="s">
        <v>84</v>
      </c>
      <c r="K162" s="140" t="s">
        <v>84</v>
      </c>
      <c r="L162" s="153" t="s">
        <v>84</v>
      </c>
      <c r="M162" s="153" t="s">
        <v>84</v>
      </c>
      <c r="N162" s="153" t="s">
        <v>84</v>
      </c>
      <c r="O162" s="164">
        <v>20037693.23</v>
      </c>
      <c r="P162" s="156" t="s">
        <v>63</v>
      </c>
      <c r="Q162" s="184" t="s">
        <v>290</v>
      </c>
      <c r="R162" s="182">
        <v>1</v>
      </c>
    </row>
    <row r="163" spans="1:18" s="178" customFormat="1" ht="28.5" customHeight="1" x14ac:dyDescent="0.2">
      <c r="A163" s="151">
        <v>141</v>
      </c>
      <c r="B163" s="159" t="s">
        <v>293</v>
      </c>
      <c r="C163" s="176" t="s">
        <v>495</v>
      </c>
      <c r="D163" s="153" t="s">
        <v>84</v>
      </c>
      <c r="E163" s="204" t="s">
        <v>243</v>
      </c>
      <c r="F163" s="140"/>
      <c r="G163" s="161" t="s">
        <v>214</v>
      </c>
      <c r="H163" s="161">
        <v>2007</v>
      </c>
      <c r="I163" s="153" t="s">
        <v>84</v>
      </c>
      <c r="J163" s="140" t="s">
        <v>84</v>
      </c>
      <c r="K163" s="140" t="s">
        <v>84</v>
      </c>
      <c r="L163" s="153" t="s">
        <v>84</v>
      </c>
      <c r="M163" s="153" t="s">
        <v>84</v>
      </c>
      <c r="N163" s="153" t="s">
        <v>84</v>
      </c>
      <c r="O163" s="164">
        <v>24699257.300000001</v>
      </c>
      <c r="P163" s="156" t="s">
        <v>63</v>
      </c>
      <c r="Q163" s="184" t="s">
        <v>293</v>
      </c>
      <c r="R163" s="182">
        <v>1</v>
      </c>
    </row>
    <row r="164" spans="1:18" s="178" customFormat="1" ht="28.5" customHeight="1" x14ac:dyDescent="0.2">
      <c r="A164" s="151">
        <v>142</v>
      </c>
      <c r="B164" s="159" t="s">
        <v>293</v>
      </c>
      <c r="C164" s="176" t="s">
        <v>495</v>
      </c>
      <c r="D164" s="153" t="s">
        <v>84</v>
      </c>
      <c r="E164" s="204" t="s">
        <v>243</v>
      </c>
      <c r="F164" s="140"/>
      <c r="G164" s="161" t="s">
        <v>214</v>
      </c>
      <c r="H164" s="161">
        <v>2007</v>
      </c>
      <c r="I164" s="153" t="s">
        <v>84</v>
      </c>
      <c r="J164" s="140" t="s">
        <v>84</v>
      </c>
      <c r="K164" s="140" t="s">
        <v>84</v>
      </c>
      <c r="L164" s="153" t="s">
        <v>84</v>
      </c>
      <c r="M164" s="153" t="s">
        <v>84</v>
      </c>
      <c r="N164" s="153" t="s">
        <v>84</v>
      </c>
      <c r="O164" s="164">
        <v>24699257.260000002</v>
      </c>
      <c r="P164" s="156" t="s">
        <v>63</v>
      </c>
      <c r="Q164" s="184" t="s">
        <v>293</v>
      </c>
      <c r="R164" s="182">
        <v>1</v>
      </c>
    </row>
    <row r="165" spans="1:18" s="178" customFormat="1" ht="28.5" customHeight="1" x14ac:dyDescent="0.2">
      <c r="A165" s="151">
        <v>143</v>
      </c>
      <c r="B165" s="159" t="s">
        <v>293</v>
      </c>
      <c r="C165" s="176" t="s">
        <v>495</v>
      </c>
      <c r="D165" s="153" t="s">
        <v>84</v>
      </c>
      <c r="E165" s="204" t="s">
        <v>243</v>
      </c>
      <c r="F165" s="140"/>
      <c r="G165" s="161" t="s">
        <v>214</v>
      </c>
      <c r="H165" s="161">
        <v>2007</v>
      </c>
      <c r="I165" s="153" t="s">
        <v>84</v>
      </c>
      <c r="J165" s="140" t="s">
        <v>84</v>
      </c>
      <c r="K165" s="140" t="s">
        <v>84</v>
      </c>
      <c r="L165" s="153" t="s">
        <v>84</v>
      </c>
      <c r="M165" s="153" t="s">
        <v>84</v>
      </c>
      <c r="N165" s="153" t="s">
        <v>84</v>
      </c>
      <c r="O165" s="164">
        <v>24699257.260000002</v>
      </c>
      <c r="P165" s="156" t="s">
        <v>63</v>
      </c>
      <c r="Q165" s="178" t="s">
        <v>293</v>
      </c>
      <c r="R165" s="182">
        <v>1</v>
      </c>
    </row>
    <row r="166" spans="1:18" s="178" customFormat="1" ht="28.5" customHeight="1" x14ac:dyDescent="0.2">
      <c r="A166" s="151">
        <v>144</v>
      </c>
      <c r="B166" s="159" t="s">
        <v>295</v>
      </c>
      <c r="C166" s="176" t="s">
        <v>496</v>
      </c>
      <c r="D166" s="153" t="s">
        <v>84</v>
      </c>
      <c r="E166" s="161" t="s">
        <v>231</v>
      </c>
      <c r="F166" s="140"/>
      <c r="G166" s="161" t="s">
        <v>214</v>
      </c>
      <c r="H166" s="161">
        <v>2007</v>
      </c>
      <c r="I166" s="153" t="s">
        <v>84</v>
      </c>
      <c r="J166" s="140" t="s">
        <v>84</v>
      </c>
      <c r="K166" s="140" t="s">
        <v>84</v>
      </c>
      <c r="L166" s="153" t="s">
        <v>84</v>
      </c>
      <c r="M166" s="153" t="s">
        <v>84</v>
      </c>
      <c r="N166" s="153" t="s">
        <v>84</v>
      </c>
      <c r="O166" s="164">
        <v>4530959.95</v>
      </c>
      <c r="P166" s="156" t="s">
        <v>142</v>
      </c>
      <c r="Q166" s="178" t="s">
        <v>295</v>
      </c>
      <c r="R166" s="182">
        <v>1</v>
      </c>
    </row>
    <row r="167" spans="1:18" s="178" customFormat="1" ht="28.5" customHeight="1" x14ac:dyDescent="0.2">
      <c r="A167" s="151">
        <v>145</v>
      </c>
      <c r="B167" s="159" t="s">
        <v>259</v>
      </c>
      <c r="C167" s="163" t="s">
        <v>497</v>
      </c>
      <c r="D167" s="153" t="s">
        <v>84</v>
      </c>
      <c r="E167" s="204" t="s">
        <v>528</v>
      </c>
      <c r="F167" s="140"/>
      <c r="G167" s="161" t="s">
        <v>214</v>
      </c>
      <c r="H167" s="161">
        <v>2008</v>
      </c>
      <c r="I167" s="153" t="s">
        <v>84</v>
      </c>
      <c r="J167" s="140" t="s">
        <v>84</v>
      </c>
      <c r="K167" s="140" t="s">
        <v>84</v>
      </c>
      <c r="L167" s="153" t="s">
        <v>84</v>
      </c>
      <c r="M167" s="153" t="s">
        <v>84</v>
      </c>
      <c r="N167" s="153" t="s">
        <v>84</v>
      </c>
      <c r="O167" s="162">
        <v>2000000</v>
      </c>
      <c r="P167" s="156" t="s">
        <v>63</v>
      </c>
      <c r="Q167" s="178" t="s">
        <v>259</v>
      </c>
      <c r="R167" s="182">
        <v>1</v>
      </c>
    </row>
    <row r="168" spans="1:18" s="178" customFormat="1" ht="28.5" customHeight="1" x14ac:dyDescent="0.2">
      <c r="A168" s="151">
        <v>146</v>
      </c>
      <c r="B168" s="159" t="s">
        <v>300</v>
      </c>
      <c r="C168" s="176" t="s">
        <v>498</v>
      </c>
      <c r="D168" s="153" t="s">
        <v>84</v>
      </c>
      <c r="E168" s="204" t="s">
        <v>529</v>
      </c>
      <c r="F168" s="140"/>
      <c r="G168" s="161" t="s">
        <v>214</v>
      </c>
      <c r="H168" s="161">
        <v>2008</v>
      </c>
      <c r="I168" s="153" t="s">
        <v>84</v>
      </c>
      <c r="J168" s="140" t="s">
        <v>84</v>
      </c>
      <c r="K168" s="140" t="s">
        <v>84</v>
      </c>
      <c r="L168" s="153" t="s">
        <v>84</v>
      </c>
      <c r="M168" s="153" t="s">
        <v>84</v>
      </c>
      <c r="N168" s="153" t="s">
        <v>84</v>
      </c>
      <c r="O168" s="162">
        <v>1499714.2857142857</v>
      </c>
      <c r="P168" s="156" t="s">
        <v>63</v>
      </c>
      <c r="Q168" s="178" t="s">
        <v>300</v>
      </c>
      <c r="R168" s="182">
        <v>1</v>
      </c>
    </row>
    <row r="169" spans="1:18" s="178" customFormat="1" ht="28.5" customHeight="1" thickBot="1" x14ac:dyDescent="0.25">
      <c r="A169" s="175">
        <v>147</v>
      </c>
      <c r="B169" s="227" t="s">
        <v>300</v>
      </c>
      <c r="C169" s="194" t="s">
        <v>498</v>
      </c>
      <c r="D169" s="195" t="s">
        <v>84</v>
      </c>
      <c r="E169" s="231" t="s">
        <v>529</v>
      </c>
      <c r="F169" s="196"/>
      <c r="G169" s="228" t="s">
        <v>214</v>
      </c>
      <c r="H169" s="228">
        <v>2008</v>
      </c>
      <c r="I169" s="195" t="s">
        <v>84</v>
      </c>
      <c r="J169" s="196" t="s">
        <v>84</v>
      </c>
      <c r="K169" s="196" t="s">
        <v>84</v>
      </c>
      <c r="L169" s="195" t="s">
        <v>84</v>
      </c>
      <c r="M169" s="195" t="s">
        <v>84</v>
      </c>
      <c r="N169" s="195" t="s">
        <v>84</v>
      </c>
      <c r="O169" s="232">
        <v>1499714.2857142857</v>
      </c>
      <c r="P169" s="221" t="s">
        <v>63</v>
      </c>
      <c r="Q169" s="178" t="s">
        <v>300</v>
      </c>
      <c r="R169" s="182">
        <v>1</v>
      </c>
    </row>
    <row r="170" spans="1:18" s="178" customFormat="1" ht="28.5" customHeight="1" x14ac:dyDescent="0.2">
      <c r="A170" s="222">
        <v>148</v>
      </c>
      <c r="B170" s="71" t="s">
        <v>300</v>
      </c>
      <c r="C170" s="223" t="s">
        <v>498</v>
      </c>
      <c r="D170" s="141" t="s">
        <v>84</v>
      </c>
      <c r="E170" s="226" t="s">
        <v>529</v>
      </c>
      <c r="F170" s="143"/>
      <c r="G170" s="146" t="s">
        <v>214</v>
      </c>
      <c r="H170" s="146">
        <v>2008</v>
      </c>
      <c r="I170" s="141" t="s">
        <v>84</v>
      </c>
      <c r="J170" s="143" t="s">
        <v>84</v>
      </c>
      <c r="K170" s="143" t="s">
        <v>84</v>
      </c>
      <c r="L170" s="141" t="s">
        <v>84</v>
      </c>
      <c r="M170" s="141" t="s">
        <v>84</v>
      </c>
      <c r="N170" s="141" t="s">
        <v>84</v>
      </c>
      <c r="O170" s="230">
        <v>1499714.2857142857</v>
      </c>
      <c r="P170" s="219" t="s">
        <v>63</v>
      </c>
      <c r="Q170" s="178" t="s">
        <v>300</v>
      </c>
      <c r="R170" s="182">
        <v>1</v>
      </c>
    </row>
    <row r="171" spans="1:18" s="178" customFormat="1" ht="28.5" customHeight="1" x14ac:dyDescent="0.2">
      <c r="A171" s="151">
        <v>149</v>
      </c>
      <c r="B171" s="159" t="s">
        <v>300</v>
      </c>
      <c r="C171" s="176" t="s">
        <v>498</v>
      </c>
      <c r="D171" s="153" t="s">
        <v>84</v>
      </c>
      <c r="E171" s="204" t="s">
        <v>529</v>
      </c>
      <c r="F171" s="140"/>
      <c r="G171" s="161" t="s">
        <v>214</v>
      </c>
      <c r="H171" s="161">
        <v>2008</v>
      </c>
      <c r="I171" s="153" t="s">
        <v>84</v>
      </c>
      <c r="J171" s="140" t="s">
        <v>84</v>
      </c>
      <c r="K171" s="140" t="s">
        <v>84</v>
      </c>
      <c r="L171" s="153" t="s">
        <v>84</v>
      </c>
      <c r="M171" s="153" t="s">
        <v>84</v>
      </c>
      <c r="N171" s="153" t="s">
        <v>84</v>
      </c>
      <c r="O171" s="162">
        <v>1499714.2857142857</v>
      </c>
      <c r="P171" s="156" t="s">
        <v>63</v>
      </c>
      <c r="Q171" s="178" t="s">
        <v>300</v>
      </c>
      <c r="R171" s="182">
        <v>1</v>
      </c>
    </row>
    <row r="172" spans="1:18" s="178" customFormat="1" ht="28.5" customHeight="1" x14ac:dyDescent="0.2">
      <c r="A172" s="151">
        <v>150</v>
      </c>
      <c r="B172" s="159" t="s">
        <v>300</v>
      </c>
      <c r="C172" s="176" t="s">
        <v>498</v>
      </c>
      <c r="D172" s="153" t="s">
        <v>84</v>
      </c>
      <c r="E172" s="204" t="s">
        <v>529</v>
      </c>
      <c r="F172" s="140"/>
      <c r="G172" s="161" t="s">
        <v>214</v>
      </c>
      <c r="H172" s="161">
        <v>2008</v>
      </c>
      <c r="I172" s="153" t="s">
        <v>84</v>
      </c>
      <c r="J172" s="140" t="s">
        <v>84</v>
      </c>
      <c r="K172" s="140" t="s">
        <v>84</v>
      </c>
      <c r="L172" s="153" t="s">
        <v>84</v>
      </c>
      <c r="M172" s="153" t="s">
        <v>84</v>
      </c>
      <c r="N172" s="153" t="s">
        <v>84</v>
      </c>
      <c r="O172" s="162">
        <v>1499714.2857142857</v>
      </c>
      <c r="P172" s="156" t="s">
        <v>63</v>
      </c>
      <c r="Q172" s="178" t="s">
        <v>300</v>
      </c>
      <c r="R172" s="182">
        <v>1</v>
      </c>
    </row>
    <row r="173" spans="1:18" s="178" customFormat="1" ht="28.5" customHeight="1" x14ac:dyDescent="0.2">
      <c r="A173" s="151">
        <v>151</v>
      </c>
      <c r="B173" s="159" t="s">
        <v>300</v>
      </c>
      <c r="C173" s="176" t="s">
        <v>498</v>
      </c>
      <c r="D173" s="153" t="s">
        <v>84</v>
      </c>
      <c r="E173" s="204" t="s">
        <v>529</v>
      </c>
      <c r="F173" s="140"/>
      <c r="G173" s="161" t="s">
        <v>214</v>
      </c>
      <c r="H173" s="161">
        <v>2008</v>
      </c>
      <c r="I173" s="153" t="s">
        <v>84</v>
      </c>
      <c r="J173" s="140" t="s">
        <v>84</v>
      </c>
      <c r="K173" s="140" t="s">
        <v>84</v>
      </c>
      <c r="L173" s="153" t="s">
        <v>84</v>
      </c>
      <c r="M173" s="153" t="s">
        <v>84</v>
      </c>
      <c r="N173" s="153" t="s">
        <v>84</v>
      </c>
      <c r="O173" s="162">
        <v>1499714.2857142857</v>
      </c>
      <c r="P173" s="156" t="s">
        <v>63</v>
      </c>
      <c r="Q173" s="178" t="s">
        <v>300</v>
      </c>
      <c r="R173" s="182">
        <v>1</v>
      </c>
    </row>
    <row r="174" spans="1:18" s="178" customFormat="1" ht="28.5" customHeight="1" x14ac:dyDescent="0.2">
      <c r="A174" s="151">
        <v>152</v>
      </c>
      <c r="B174" s="159" t="s">
        <v>300</v>
      </c>
      <c r="C174" s="176" t="s">
        <v>498</v>
      </c>
      <c r="D174" s="153" t="s">
        <v>84</v>
      </c>
      <c r="E174" s="204" t="s">
        <v>529</v>
      </c>
      <c r="F174" s="140"/>
      <c r="G174" s="161" t="s">
        <v>214</v>
      </c>
      <c r="H174" s="161">
        <v>2008</v>
      </c>
      <c r="I174" s="153" t="s">
        <v>84</v>
      </c>
      <c r="J174" s="140" t="s">
        <v>84</v>
      </c>
      <c r="K174" s="140" t="s">
        <v>84</v>
      </c>
      <c r="L174" s="153" t="s">
        <v>84</v>
      </c>
      <c r="M174" s="153" t="s">
        <v>84</v>
      </c>
      <c r="N174" s="153" t="s">
        <v>84</v>
      </c>
      <c r="O174" s="162">
        <v>1499714.2857142857</v>
      </c>
      <c r="P174" s="156" t="s">
        <v>63</v>
      </c>
      <c r="Q174" s="178" t="s">
        <v>300</v>
      </c>
      <c r="R174" s="182">
        <v>1</v>
      </c>
    </row>
    <row r="175" spans="1:18" s="178" customFormat="1" ht="28.5" customHeight="1" x14ac:dyDescent="0.2">
      <c r="A175" s="151">
        <v>153</v>
      </c>
      <c r="B175" s="153" t="s">
        <v>290</v>
      </c>
      <c r="C175" s="160" t="s">
        <v>494</v>
      </c>
      <c r="D175" s="153" t="s">
        <v>84</v>
      </c>
      <c r="E175" s="207" t="s">
        <v>183</v>
      </c>
      <c r="F175" s="140"/>
      <c r="G175" s="140" t="s">
        <v>158</v>
      </c>
      <c r="H175" s="140">
        <v>2008</v>
      </c>
      <c r="I175" s="153" t="s">
        <v>84</v>
      </c>
      <c r="J175" s="140" t="s">
        <v>84</v>
      </c>
      <c r="K175" s="140" t="s">
        <v>84</v>
      </c>
      <c r="L175" s="153" t="s">
        <v>84</v>
      </c>
      <c r="M175" s="153" t="s">
        <v>84</v>
      </c>
      <c r="N175" s="153" t="s">
        <v>84</v>
      </c>
      <c r="O175" s="162">
        <v>19203150.99918434</v>
      </c>
      <c r="P175" s="156" t="s">
        <v>63</v>
      </c>
      <c r="Q175" s="178" t="s">
        <v>290</v>
      </c>
      <c r="R175" s="182">
        <v>1</v>
      </c>
    </row>
    <row r="176" spans="1:18" s="178" customFormat="1" ht="35.25" customHeight="1" x14ac:dyDescent="0.2">
      <c r="A176" s="151">
        <v>154</v>
      </c>
      <c r="B176" s="159" t="s">
        <v>621</v>
      </c>
      <c r="C176" s="163" t="s">
        <v>499</v>
      </c>
      <c r="D176" s="153" t="s">
        <v>84</v>
      </c>
      <c r="E176" s="204" t="s">
        <v>530</v>
      </c>
      <c r="F176" s="140"/>
      <c r="G176" s="161" t="s">
        <v>158</v>
      </c>
      <c r="H176" s="161">
        <v>2008</v>
      </c>
      <c r="I176" s="153" t="s">
        <v>84</v>
      </c>
      <c r="J176" s="140" t="s">
        <v>84</v>
      </c>
      <c r="K176" s="140" t="s">
        <v>84</v>
      </c>
      <c r="L176" s="153" t="s">
        <v>84</v>
      </c>
      <c r="M176" s="153" t="s">
        <v>84</v>
      </c>
      <c r="N176" s="153" t="s">
        <v>84</v>
      </c>
      <c r="O176" s="165">
        <v>861365.72</v>
      </c>
      <c r="P176" s="156" t="s">
        <v>499</v>
      </c>
      <c r="Q176" s="178" t="s">
        <v>303</v>
      </c>
      <c r="R176" s="182">
        <v>1</v>
      </c>
    </row>
    <row r="177" spans="1:18" s="178" customFormat="1" ht="35.25" customHeight="1" x14ac:dyDescent="0.2">
      <c r="A177" s="151">
        <v>155</v>
      </c>
      <c r="B177" s="159" t="s">
        <v>621</v>
      </c>
      <c r="C177" s="163" t="s">
        <v>499</v>
      </c>
      <c r="D177" s="153" t="s">
        <v>84</v>
      </c>
      <c r="E177" s="204" t="s">
        <v>530</v>
      </c>
      <c r="F177" s="140"/>
      <c r="G177" s="161" t="s">
        <v>158</v>
      </c>
      <c r="H177" s="161">
        <v>2008</v>
      </c>
      <c r="I177" s="153" t="s">
        <v>84</v>
      </c>
      <c r="J177" s="140" t="s">
        <v>84</v>
      </c>
      <c r="K177" s="140" t="s">
        <v>84</v>
      </c>
      <c r="L177" s="153" t="s">
        <v>84</v>
      </c>
      <c r="M177" s="153" t="s">
        <v>84</v>
      </c>
      <c r="N177" s="153" t="s">
        <v>84</v>
      </c>
      <c r="O177" s="165">
        <v>861365.72</v>
      </c>
      <c r="P177" s="156" t="s">
        <v>499</v>
      </c>
      <c r="Q177" s="178" t="s">
        <v>303</v>
      </c>
      <c r="R177" s="182">
        <v>1</v>
      </c>
    </row>
    <row r="178" spans="1:18" s="178" customFormat="1" ht="28.5" customHeight="1" x14ac:dyDescent="0.2">
      <c r="A178" s="151">
        <v>156</v>
      </c>
      <c r="B178" s="159" t="s">
        <v>306</v>
      </c>
      <c r="C178" s="176" t="s">
        <v>500</v>
      </c>
      <c r="D178" s="153" t="s">
        <v>84</v>
      </c>
      <c r="E178" s="166" t="s">
        <v>84</v>
      </c>
      <c r="F178" s="140"/>
      <c r="G178" s="161" t="s">
        <v>214</v>
      </c>
      <c r="H178" s="166">
        <v>2009</v>
      </c>
      <c r="I178" s="153" t="s">
        <v>84</v>
      </c>
      <c r="J178" s="140" t="s">
        <v>84</v>
      </c>
      <c r="K178" s="140" t="s">
        <v>84</v>
      </c>
      <c r="L178" s="153" t="s">
        <v>84</v>
      </c>
      <c r="M178" s="153" t="s">
        <v>84</v>
      </c>
      <c r="N178" s="153" t="s">
        <v>84</v>
      </c>
      <c r="O178" s="164">
        <v>2000000</v>
      </c>
      <c r="P178" s="156" t="s">
        <v>63</v>
      </c>
      <c r="Q178" s="178" t="s">
        <v>306</v>
      </c>
      <c r="R178" s="182">
        <v>1</v>
      </c>
    </row>
    <row r="179" spans="1:18" s="178" customFormat="1" ht="28.5" customHeight="1" x14ac:dyDescent="0.2">
      <c r="A179" s="151">
        <v>157</v>
      </c>
      <c r="B179" s="159" t="s">
        <v>308</v>
      </c>
      <c r="C179" s="163" t="s">
        <v>501</v>
      </c>
      <c r="D179" s="153" t="s">
        <v>84</v>
      </c>
      <c r="E179" s="161" t="s">
        <v>531</v>
      </c>
      <c r="F179" s="140"/>
      <c r="G179" s="161" t="s">
        <v>214</v>
      </c>
      <c r="H179" s="166">
        <v>2009</v>
      </c>
      <c r="I179" s="153" t="s">
        <v>84</v>
      </c>
      <c r="J179" s="140" t="s">
        <v>84</v>
      </c>
      <c r="K179" s="140" t="s">
        <v>84</v>
      </c>
      <c r="L179" s="153" t="s">
        <v>84</v>
      </c>
      <c r="M179" s="153" t="s">
        <v>84</v>
      </c>
      <c r="N179" s="153" t="s">
        <v>84</v>
      </c>
      <c r="O179" s="162">
        <v>9800000</v>
      </c>
      <c r="P179" s="156" t="s">
        <v>63</v>
      </c>
      <c r="Q179" s="178" t="s">
        <v>308</v>
      </c>
      <c r="R179" s="182">
        <v>1</v>
      </c>
    </row>
    <row r="180" spans="1:18" s="178" customFormat="1" ht="28.5" customHeight="1" x14ac:dyDescent="0.2">
      <c r="A180" s="151">
        <v>158</v>
      </c>
      <c r="B180" s="159" t="s">
        <v>311</v>
      </c>
      <c r="C180" s="208" t="s">
        <v>502</v>
      </c>
      <c r="D180" s="153" t="s">
        <v>84</v>
      </c>
      <c r="E180" s="204" t="s">
        <v>212</v>
      </c>
      <c r="F180" s="140"/>
      <c r="G180" s="161" t="s">
        <v>214</v>
      </c>
      <c r="H180" s="166">
        <v>2009</v>
      </c>
      <c r="I180" s="153" t="s">
        <v>84</v>
      </c>
      <c r="J180" s="140" t="s">
        <v>84</v>
      </c>
      <c r="K180" s="140" t="s">
        <v>84</v>
      </c>
      <c r="L180" s="153" t="s">
        <v>84</v>
      </c>
      <c r="M180" s="153" t="s">
        <v>84</v>
      </c>
      <c r="N180" s="153" t="s">
        <v>84</v>
      </c>
      <c r="O180" s="162">
        <v>2500000</v>
      </c>
      <c r="P180" s="156" t="s">
        <v>313</v>
      </c>
      <c r="Q180" s="178" t="s">
        <v>311</v>
      </c>
      <c r="R180" s="182">
        <v>1</v>
      </c>
    </row>
    <row r="181" spans="1:18" s="178" customFormat="1" ht="28.5" customHeight="1" x14ac:dyDescent="0.2">
      <c r="A181" s="151">
        <v>159</v>
      </c>
      <c r="B181" s="159" t="s">
        <v>622</v>
      </c>
      <c r="C181" s="163" t="s">
        <v>503</v>
      </c>
      <c r="D181" s="153" t="s">
        <v>84</v>
      </c>
      <c r="E181" s="204" t="s">
        <v>532</v>
      </c>
      <c r="F181" s="140"/>
      <c r="G181" s="161" t="s">
        <v>214</v>
      </c>
      <c r="H181" s="166">
        <v>2009</v>
      </c>
      <c r="I181" s="153" t="s">
        <v>84</v>
      </c>
      <c r="J181" s="140" t="s">
        <v>84</v>
      </c>
      <c r="K181" s="140" t="s">
        <v>84</v>
      </c>
      <c r="L181" s="153" t="s">
        <v>84</v>
      </c>
      <c r="M181" s="153" t="s">
        <v>84</v>
      </c>
      <c r="N181" s="153" t="s">
        <v>84</v>
      </c>
      <c r="O181" s="162">
        <v>5900000</v>
      </c>
      <c r="P181" s="156" t="s">
        <v>503</v>
      </c>
      <c r="Q181" s="178" t="s">
        <v>316</v>
      </c>
      <c r="R181" s="182">
        <v>1</v>
      </c>
    </row>
    <row r="182" spans="1:18" s="178" customFormat="1" ht="28.5" customHeight="1" x14ac:dyDescent="0.2">
      <c r="A182" s="151">
        <v>160</v>
      </c>
      <c r="B182" s="159" t="s">
        <v>263</v>
      </c>
      <c r="C182" s="163" t="s">
        <v>504</v>
      </c>
      <c r="D182" s="153" t="s">
        <v>84</v>
      </c>
      <c r="E182" s="204" t="s">
        <v>150</v>
      </c>
      <c r="F182" s="140"/>
      <c r="G182" s="161" t="s">
        <v>154</v>
      </c>
      <c r="H182" s="166">
        <v>2009</v>
      </c>
      <c r="I182" s="153" t="s">
        <v>84</v>
      </c>
      <c r="J182" s="140" t="s">
        <v>84</v>
      </c>
      <c r="K182" s="140" t="s">
        <v>84</v>
      </c>
      <c r="L182" s="153" t="s">
        <v>84</v>
      </c>
      <c r="M182" s="153" t="s">
        <v>84</v>
      </c>
      <c r="N182" s="153" t="s">
        <v>84</v>
      </c>
      <c r="O182" s="162">
        <v>4895000</v>
      </c>
      <c r="P182" s="156" t="s">
        <v>63</v>
      </c>
      <c r="Q182" s="178" t="s">
        <v>263</v>
      </c>
      <c r="R182" s="182">
        <v>1</v>
      </c>
    </row>
    <row r="183" spans="1:18" s="178" customFormat="1" ht="28.5" customHeight="1" x14ac:dyDescent="0.2">
      <c r="A183" s="151">
        <v>161</v>
      </c>
      <c r="B183" s="153" t="s">
        <v>320</v>
      </c>
      <c r="C183" s="160" t="s">
        <v>505</v>
      </c>
      <c r="D183" s="153" t="s">
        <v>84</v>
      </c>
      <c r="E183" s="207" t="s">
        <v>533</v>
      </c>
      <c r="F183" s="140"/>
      <c r="G183" s="140" t="s">
        <v>154</v>
      </c>
      <c r="H183" s="166">
        <v>2009</v>
      </c>
      <c r="I183" s="153" t="s">
        <v>84</v>
      </c>
      <c r="J183" s="140" t="s">
        <v>84</v>
      </c>
      <c r="K183" s="140" t="s">
        <v>84</v>
      </c>
      <c r="L183" s="153" t="s">
        <v>84</v>
      </c>
      <c r="M183" s="153" t="s">
        <v>84</v>
      </c>
      <c r="N183" s="153" t="s">
        <v>84</v>
      </c>
      <c r="O183" s="165">
        <v>8340000</v>
      </c>
      <c r="P183" s="156" t="s">
        <v>63</v>
      </c>
      <c r="Q183" s="178" t="s">
        <v>320</v>
      </c>
      <c r="R183" s="182">
        <v>1</v>
      </c>
    </row>
    <row r="184" spans="1:18" s="178" customFormat="1" ht="28.5" customHeight="1" x14ac:dyDescent="0.2">
      <c r="A184" s="151">
        <v>162</v>
      </c>
      <c r="B184" s="153" t="s">
        <v>324</v>
      </c>
      <c r="C184" s="160" t="s">
        <v>506</v>
      </c>
      <c r="D184" s="153" t="s">
        <v>84</v>
      </c>
      <c r="E184" s="207" t="s">
        <v>533</v>
      </c>
      <c r="F184" s="140"/>
      <c r="G184" s="140" t="s">
        <v>154</v>
      </c>
      <c r="H184" s="166">
        <v>2009</v>
      </c>
      <c r="I184" s="153" t="s">
        <v>84</v>
      </c>
      <c r="J184" s="140" t="s">
        <v>84</v>
      </c>
      <c r="K184" s="140" t="s">
        <v>84</v>
      </c>
      <c r="L184" s="153" t="s">
        <v>84</v>
      </c>
      <c r="M184" s="153" t="s">
        <v>84</v>
      </c>
      <c r="N184" s="153" t="s">
        <v>84</v>
      </c>
      <c r="O184" s="165">
        <v>19910000</v>
      </c>
      <c r="P184" s="156" t="s">
        <v>63</v>
      </c>
      <c r="Q184" s="178" t="s">
        <v>324</v>
      </c>
      <c r="R184" s="182">
        <v>1</v>
      </c>
    </row>
    <row r="185" spans="1:18" s="178" customFormat="1" ht="28.5" customHeight="1" x14ac:dyDescent="0.2">
      <c r="A185" s="151">
        <v>163</v>
      </c>
      <c r="B185" s="153" t="s">
        <v>293</v>
      </c>
      <c r="C185" s="160" t="s">
        <v>507</v>
      </c>
      <c r="D185" s="153" t="s">
        <v>84</v>
      </c>
      <c r="E185" s="207" t="s">
        <v>534</v>
      </c>
      <c r="F185" s="140"/>
      <c r="G185" s="140" t="s">
        <v>214</v>
      </c>
      <c r="H185" s="166">
        <v>2009</v>
      </c>
      <c r="I185" s="153" t="s">
        <v>84</v>
      </c>
      <c r="J185" s="140" t="s">
        <v>84</v>
      </c>
      <c r="K185" s="140" t="s">
        <v>84</v>
      </c>
      <c r="L185" s="153" t="s">
        <v>84</v>
      </c>
      <c r="M185" s="153" t="s">
        <v>84</v>
      </c>
      <c r="N185" s="153" t="s">
        <v>84</v>
      </c>
      <c r="O185" s="165">
        <v>19525000</v>
      </c>
      <c r="P185" s="156" t="s">
        <v>63</v>
      </c>
      <c r="Q185" s="178" t="s">
        <v>293</v>
      </c>
      <c r="R185" s="182">
        <v>1</v>
      </c>
    </row>
    <row r="186" spans="1:18" s="178" customFormat="1" ht="28.5" customHeight="1" x14ac:dyDescent="0.2">
      <c r="A186" s="151">
        <v>164</v>
      </c>
      <c r="B186" s="153" t="s">
        <v>295</v>
      </c>
      <c r="C186" s="160" t="s">
        <v>508</v>
      </c>
      <c r="D186" s="153" t="s">
        <v>84</v>
      </c>
      <c r="E186" s="207" t="s">
        <v>535</v>
      </c>
      <c r="F186" s="140"/>
      <c r="G186" s="140" t="s">
        <v>214</v>
      </c>
      <c r="H186" s="166">
        <v>2009</v>
      </c>
      <c r="I186" s="153" t="s">
        <v>84</v>
      </c>
      <c r="J186" s="140" t="s">
        <v>84</v>
      </c>
      <c r="K186" s="140" t="s">
        <v>84</v>
      </c>
      <c r="L186" s="153" t="s">
        <v>84</v>
      </c>
      <c r="M186" s="153" t="s">
        <v>84</v>
      </c>
      <c r="N186" s="153" t="s">
        <v>84</v>
      </c>
      <c r="O186" s="165">
        <v>19965000</v>
      </c>
      <c r="P186" s="156" t="s">
        <v>63</v>
      </c>
      <c r="Q186" s="178" t="s">
        <v>295</v>
      </c>
      <c r="R186" s="182">
        <v>1</v>
      </c>
    </row>
    <row r="187" spans="1:18" s="178" customFormat="1" ht="28.5" customHeight="1" x14ac:dyDescent="0.2">
      <c r="A187" s="151">
        <v>165</v>
      </c>
      <c r="B187" s="159" t="s">
        <v>259</v>
      </c>
      <c r="C187" s="163" t="s">
        <v>497</v>
      </c>
      <c r="D187" s="153" t="s">
        <v>84</v>
      </c>
      <c r="E187" s="204" t="s">
        <v>536</v>
      </c>
      <c r="F187" s="140"/>
      <c r="G187" s="161" t="s">
        <v>214</v>
      </c>
      <c r="H187" s="161">
        <v>2010</v>
      </c>
      <c r="I187" s="153" t="s">
        <v>84</v>
      </c>
      <c r="J187" s="140" t="s">
        <v>84</v>
      </c>
      <c r="K187" s="140" t="s">
        <v>84</v>
      </c>
      <c r="L187" s="153" t="s">
        <v>84</v>
      </c>
      <c r="M187" s="153" t="s">
        <v>84</v>
      </c>
      <c r="N187" s="153" t="s">
        <v>84</v>
      </c>
      <c r="O187" s="209">
        <v>3000000</v>
      </c>
      <c r="P187" s="156" t="s">
        <v>63</v>
      </c>
      <c r="Q187" s="178" t="s">
        <v>259</v>
      </c>
      <c r="R187" s="182">
        <v>1</v>
      </c>
    </row>
    <row r="188" spans="1:18" s="178" customFormat="1" ht="28.5" customHeight="1" x14ac:dyDescent="0.2">
      <c r="A188" s="151">
        <v>166</v>
      </c>
      <c r="B188" s="153" t="s">
        <v>290</v>
      </c>
      <c r="C188" s="154" t="s">
        <v>509</v>
      </c>
      <c r="D188" s="153" t="s">
        <v>84</v>
      </c>
      <c r="E188" s="140" t="s">
        <v>474</v>
      </c>
      <c r="F188" s="140"/>
      <c r="G188" s="161" t="s">
        <v>214</v>
      </c>
      <c r="H188" s="210">
        <v>2011</v>
      </c>
      <c r="I188" s="153" t="s">
        <v>84</v>
      </c>
      <c r="J188" s="140" t="s">
        <v>84</v>
      </c>
      <c r="K188" s="140" t="s">
        <v>84</v>
      </c>
      <c r="L188" s="153" t="s">
        <v>84</v>
      </c>
      <c r="M188" s="153" t="s">
        <v>84</v>
      </c>
      <c r="N188" s="153" t="s">
        <v>84</v>
      </c>
      <c r="O188" s="167">
        <v>10000000</v>
      </c>
      <c r="P188" s="156" t="s">
        <v>63</v>
      </c>
      <c r="Q188" s="178" t="s">
        <v>290</v>
      </c>
      <c r="R188" s="182">
        <v>1</v>
      </c>
    </row>
    <row r="189" spans="1:18" s="178" customFormat="1" ht="39.75" customHeight="1" x14ac:dyDescent="0.2">
      <c r="A189" s="151">
        <v>167</v>
      </c>
      <c r="B189" s="153" t="s">
        <v>290</v>
      </c>
      <c r="C189" s="168" t="s">
        <v>509</v>
      </c>
      <c r="D189" s="153"/>
      <c r="E189" s="204" t="s">
        <v>537</v>
      </c>
      <c r="F189" s="161" t="s">
        <v>384</v>
      </c>
      <c r="G189" s="161" t="s">
        <v>214</v>
      </c>
      <c r="H189" s="211">
        <v>2012</v>
      </c>
      <c r="I189" s="161" t="s">
        <v>389</v>
      </c>
      <c r="J189" s="140"/>
      <c r="K189" s="140"/>
      <c r="L189" s="153"/>
      <c r="M189" s="153"/>
      <c r="N189" s="140" t="s">
        <v>101</v>
      </c>
      <c r="O189" s="167">
        <v>8535000</v>
      </c>
      <c r="P189" s="156" t="s">
        <v>63</v>
      </c>
      <c r="Q189" s="178" t="s">
        <v>290</v>
      </c>
      <c r="R189" s="182">
        <v>1</v>
      </c>
    </row>
    <row r="190" spans="1:18" s="178" customFormat="1" ht="39.75" customHeight="1" x14ac:dyDescent="0.2">
      <c r="A190" s="151">
        <v>168</v>
      </c>
      <c r="B190" s="153" t="s">
        <v>290</v>
      </c>
      <c r="C190" s="168" t="s">
        <v>509</v>
      </c>
      <c r="D190" s="153"/>
      <c r="E190" s="204" t="s">
        <v>537</v>
      </c>
      <c r="F190" s="161" t="s">
        <v>384</v>
      </c>
      <c r="G190" s="161" t="s">
        <v>214</v>
      </c>
      <c r="H190" s="211">
        <v>2012</v>
      </c>
      <c r="I190" s="161" t="s">
        <v>389</v>
      </c>
      <c r="J190" s="140"/>
      <c r="K190" s="140"/>
      <c r="L190" s="153"/>
      <c r="M190" s="153"/>
      <c r="N190" s="140" t="s">
        <v>101</v>
      </c>
      <c r="O190" s="167">
        <v>8535000</v>
      </c>
      <c r="P190" s="156" t="s">
        <v>63</v>
      </c>
      <c r="Q190" s="178" t="s">
        <v>290</v>
      </c>
      <c r="R190" s="182">
        <v>1</v>
      </c>
    </row>
    <row r="191" spans="1:18" s="178" customFormat="1" ht="39.75" customHeight="1" thickBot="1" x14ac:dyDescent="0.25">
      <c r="A191" s="175">
        <v>169</v>
      </c>
      <c r="B191" s="195" t="s">
        <v>290</v>
      </c>
      <c r="C191" s="236" t="s">
        <v>509</v>
      </c>
      <c r="D191" s="195"/>
      <c r="E191" s="231" t="s">
        <v>537</v>
      </c>
      <c r="F191" s="228" t="s">
        <v>384</v>
      </c>
      <c r="G191" s="228" t="s">
        <v>214</v>
      </c>
      <c r="H191" s="237">
        <v>2012</v>
      </c>
      <c r="I191" s="228" t="s">
        <v>389</v>
      </c>
      <c r="J191" s="196"/>
      <c r="K191" s="196"/>
      <c r="L191" s="195"/>
      <c r="M191" s="195"/>
      <c r="N191" s="196" t="s">
        <v>101</v>
      </c>
      <c r="O191" s="238">
        <v>8535000</v>
      </c>
      <c r="P191" s="221" t="s">
        <v>63</v>
      </c>
      <c r="Q191" s="178" t="s">
        <v>290</v>
      </c>
      <c r="R191" s="182">
        <v>1</v>
      </c>
    </row>
    <row r="192" spans="1:18" s="178" customFormat="1" ht="39.75" customHeight="1" x14ac:dyDescent="0.2">
      <c r="A192" s="222">
        <v>170</v>
      </c>
      <c r="B192" s="142" t="s">
        <v>293</v>
      </c>
      <c r="C192" s="233" t="s">
        <v>509</v>
      </c>
      <c r="D192" s="141"/>
      <c r="E192" s="226" t="s">
        <v>537</v>
      </c>
      <c r="F192" s="146" t="s">
        <v>384</v>
      </c>
      <c r="G192" s="146" t="s">
        <v>214</v>
      </c>
      <c r="H192" s="234">
        <v>2012</v>
      </c>
      <c r="I192" s="146" t="s">
        <v>389</v>
      </c>
      <c r="J192" s="143"/>
      <c r="K192" s="143"/>
      <c r="L192" s="141"/>
      <c r="M192" s="141"/>
      <c r="N192" s="143" t="s">
        <v>101</v>
      </c>
      <c r="O192" s="235">
        <v>8535000</v>
      </c>
      <c r="P192" s="219" t="s">
        <v>63</v>
      </c>
      <c r="Q192" s="178" t="s">
        <v>293</v>
      </c>
      <c r="R192" s="182">
        <v>1</v>
      </c>
    </row>
    <row r="193" spans="1:18" s="178" customFormat="1" ht="28.5" customHeight="1" x14ac:dyDescent="0.2">
      <c r="A193" s="151">
        <v>171</v>
      </c>
      <c r="B193" s="154" t="s">
        <v>293</v>
      </c>
      <c r="C193" s="168" t="s">
        <v>187</v>
      </c>
      <c r="D193" s="153"/>
      <c r="E193" s="204" t="s">
        <v>195</v>
      </c>
      <c r="F193" s="161" t="s">
        <v>385</v>
      </c>
      <c r="G193" s="161" t="s">
        <v>548</v>
      </c>
      <c r="H193" s="211">
        <v>2012</v>
      </c>
      <c r="I193" s="153"/>
      <c r="J193" s="140"/>
      <c r="K193" s="140"/>
      <c r="L193" s="153"/>
      <c r="M193" s="153"/>
      <c r="N193" s="140" t="s">
        <v>101</v>
      </c>
      <c r="O193" s="167">
        <v>6026666.666666667</v>
      </c>
      <c r="P193" s="156" t="s">
        <v>63</v>
      </c>
      <c r="Q193" s="178" t="s">
        <v>293</v>
      </c>
      <c r="R193" s="182">
        <v>1</v>
      </c>
    </row>
    <row r="194" spans="1:18" s="178" customFormat="1" ht="28.5" customHeight="1" x14ac:dyDescent="0.2">
      <c r="A194" s="151">
        <v>172</v>
      </c>
      <c r="B194" s="154" t="s">
        <v>293</v>
      </c>
      <c r="C194" s="168" t="s">
        <v>187</v>
      </c>
      <c r="D194" s="153"/>
      <c r="E194" s="204" t="s">
        <v>195</v>
      </c>
      <c r="F194" s="161" t="s">
        <v>385</v>
      </c>
      <c r="G194" s="161" t="s">
        <v>548</v>
      </c>
      <c r="H194" s="211">
        <v>2012</v>
      </c>
      <c r="I194" s="153"/>
      <c r="J194" s="140"/>
      <c r="K194" s="140"/>
      <c r="L194" s="153"/>
      <c r="M194" s="153"/>
      <c r="N194" s="140" t="s">
        <v>101</v>
      </c>
      <c r="O194" s="167">
        <v>6026666.666666667</v>
      </c>
      <c r="P194" s="156" t="s">
        <v>63</v>
      </c>
      <c r="Q194" s="178" t="s">
        <v>293</v>
      </c>
      <c r="R194" s="182">
        <v>1</v>
      </c>
    </row>
    <row r="195" spans="1:18" s="178" customFormat="1" ht="28.5" customHeight="1" x14ac:dyDescent="0.2">
      <c r="A195" s="151">
        <v>173</v>
      </c>
      <c r="B195" s="154" t="s">
        <v>293</v>
      </c>
      <c r="C195" s="168" t="s">
        <v>187</v>
      </c>
      <c r="D195" s="153"/>
      <c r="E195" s="204" t="s">
        <v>195</v>
      </c>
      <c r="F195" s="161" t="s">
        <v>385</v>
      </c>
      <c r="G195" s="161" t="s">
        <v>548</v>
      </c>
      <c r="H195" s="211">
        <v>2012</v>
      </c>
      <c r="I195" s="153"/>
      <c r="J195" s="140"/>
      <c r="K195" s="140"/>
      <c r="L195" s="153"/>
      <c r="M195" s="153"/>
      <c r="N195" s="140" t="s">
        <v>101</v>
      </c>
      <c r="O195" s="167">
        <v>6026666.666666667</v>
      </c>
      <c r="P195" s="156" t="s">
        <v>63</v>
      </c>
      <c r="Q195" s="178" t="s">
        <v>293</v>
      </c>
      <c r="R195" s="182">
        <v>1</v>
      </c>
    </row>
    <row r="196" spans="1:18" s="178" customFormat="1" ht="36" customHeight="1" x14ac:dyDescent="0.2">
      <c r="A196" s="151">
        <v>174</v>
      </c>
      <c r="B196" s="154" t="s">
        <v>417</v>
      </c>
      <c r="C196" s="168" t="s">
        <v>510</v>
      </c>
      <c r="D196" s="153"/>
      <c r="E196" s="204" t="s">
        <v>538</v>
      </c>
      <c r="F196" s="161" t="s">
        <v>386</v>
      </c>
      <c r="G196" s="161" t="s">
        <v>251</v>
      </c>
      <c r="H196" s="211">
        <v>2012</v>
      </c>
      <c r="I196" s="153"/>
      <c r="J196" s="140"/>
      <c r="K196" s="140"/>
      <c r="L196" s="153"/>
      <c r="M196" s="153"/>
      <c r="N196" s="140" t="s">
        <v>101</v>
      </c>
      <c r="O196" s="167">
        <v>13554500</v>
      </c>
      <c r="P196" s="156" t="s">
        <v>63</v>
      </c>
      <c r="Q196" s="178" t="s">
        <v>417</v>
      </c>
      <c r="R196" s="182">
        <v>1</v>
      </c>
    </row>
    <row r="197" spans="1:18" s="178" customFormat="1" ht="36" customHeight="1" x14ac:dyDescent="0.2">
      <c r="A197" s="151">
        <v>175</v>
      </c>
      <c r="B197" s="154" t="s">
        <v>417</v>
      </c>
      <c r="C197" s="168" t="s">
        <v>510</v>
      </c>
      <c r="D197" s="153"/>
      <c r="E197" s="204" t="s">
        <v>538</v>
      </c>
      <c r="F197" s="161" t="s">
        <v>386</v>
      </c>
      <c r="G197" s="161" t="s">
        <v>251</v>
      </c>
      <c r="H197" s="211">
        <v>2012</v>
      </c>
      <c r="I197" s="153"/>
      <c r="J197" s="140"/>
      <c r="K197" s="140"/>
      <c r="L197" s="153"/>
      <c r="M197" s="153"/>
      <c r="N197" s="140" t="s">
        <v>101</v>
      </c>
      <c r="O197" s="167">
        <v>13554500</v>
      </c>
      <c r="P197" s="156" t="s">
        <v>63</v>
      </c>
      <c r="Q197" s="178" t="s">
        <v>417</v>
      </c>
      <c r="R197" s="182">
        <v>1</v>
      </c>
    </row>
    <row r="198" spans="1:18" s="178" customFormat="1" ht="36" customHeight="1" x14ac:dyDescent="0.2">
      <c r="A198" s="151">
        <v>177</v>
      </c>
      <c r="B198" s="153" t="s">
        <v>600</v>
      </c>
      <c r="C198" s="168" t="s">
        <v>511</v>
      </c>
      <c r="D198" s="169" t="s">
        <v>415</v>
      </c>
      <c r="E198" s="204" t="s">
        <v>539</v>
      </c>
      <c r="F198" s="161"/>
      <c r="G198" s="161" t="s">
        <v>474</v>
      </c>
      <c r="H198" s="212">
        <v>2013</v>
      </c>
      <c r="I198" s="153"/>
      <c r="J198" s="140"/>
      <c r="K198" s="140"/>
      <c r="L198" s="153"/>
      <c r="M198" s="153"/>
      <c r="N198" s="140" t="s">
        <v>101</v>
      </c>
      <c r="O198" s="167">
        <v>50149400</v>
      </c>
      <c r="P198" s="156" t="s">
        <v>63</v>
      </c>
      <c r="Q198" s="178" t="s">
        <v>474</v>
      </c>
      <c r="R198" s="182">
        <v>1</v>
      </c>
    </row>
    <row r="199" spans="1:18" s="178" customFormat="1" ht="28.5" customHeight="1" x14ac:dyDescent="0.2">
      <c r="A199" s="151">
        <v>178</v>
      </c>
      <c r="B199" s="153" t="s">
        <v>275</v>
      </c>
      <c r="C199" s="168" t="s">
        <v>229</v>
      </c>
      <c r="D199" s="169" t="s">
        <v>415</v>
      </c>
      <c r="E199" s="204" t="s">
        <v>540</v>
      </c>
      <c r="F199" s="161"/>
      <c r="G199" s="161" t="s">
        <v>474</v>
      </c>
      <c r="H199" s="212">
        <v>2013</v>
      </c>
      <c r="I199" s="153"/>
      <c r="J199" s="140"/>
      <c r="K199" s="140"/>
      <c r="L199" s="153"/>
      <c r="M199" s="153"/>
      <c r="N199" s="140" t="s">
        <v>101</v>
      </c>
      <c r="O199" s="167">
        <v>34224212.07722456</v>
      </c>
      <c r="P199" s="156" t="s">
        <v>63</v>
      </c>
      <c r="Q199" s="178" t="s">
        <v>474</v>
      </c>
      <c r="R199" s="182">
        <v>1</v>
      </c>
    </row>
    <row r="200" spans="1:18" s="178" customFormat="1" ht="28.5" customHeight="1" x14ac:dyDescent="0.2">
      <c r="A200" s="151">
        <v>179</v>
      </c>
      <c r="B200" s="154" t="s">
        <v>419</v>
      </c>
      <c r="C200" s="168" t="s">
        <v>512</v>
      </c>
      <c r="D200" s="169" t="s">
        <v>415</v>
      </c>
      <c r="E200" s="204" t="s">
        <v>541</v>
      </c>
      <c r="F200" s="161"/>
      <c r="G200" s="161" t="s">
        <v>474</v>
      </c>
      <c r="H200" s="212">
        <v>2013</v>
      </c>
      <c r="I200" s="153"/>
      <c r="J200" s="140"/>
      <c r="K200" s="140"/>
      <c r="L200" s="153"/>
      <c r="M200" s="153"/>
      <c r="N200" s="140" t="s">
        <v>101</v>
      </c>
      <c r="O200" s="167">
        <v>14498787.92277544</v>
      </c>
      <c r="P200" s="156" t="s">
        <v>63</v>
      </c>
      <c r="Q200" s="178" t="s">
        <v>419</v>
      </c>
      <c r="R200" s="182">
        <v>1</v>
      </c>
    </row>
    <row r="201" spans="1:18" s="178" customFormat="1" ht="28.5" customHeight="1" x14ac:dyDescent="0.2">
      <c r="A201" s="151">
        <v>180</v>
      </c>
      <c r="B201" s="154" t="s">
        <v>293</v>
      </c>
      <c r="C201" s="168" t="s">
        <v>513</v>
      </c>
      <c r="D201" s="169" t="s">
        <v>416</v>
      </c>
      <c r="E201" s="204" t="s">
        <v>542</v>
      </c>
      <c r="F201" s="161"/>
      <c r="G201" s="161" t="s">
        <v>474</v>
      </c>
      <c r="H201" s="212">
        <v>2013</v>
      </c>
      <c r="I201" s="153"/>
      <c r="J201" s="140"/>
      <c r="K201" s="140"/>
      <c r="L201" s="153"/>
      <c r="M201" s="153"/>
      <c r="N201" s="140" t="s">
        <v>101</v>
      </c>
      <c r="O201" s="167">
        <v>44043000</v>
      </c>
      <c r="P201" s="156" t="s">
        <v>63</v>
      </c>
      <c r="Q201" s="178" t="s">
        <v>293</v>
      </c>
      <c r="R201" s="182">
        <v>3</v>
      </c>
    </row>
    <row r="202" spans="1:18" s="178" customFormat="1" ht="28.5" customHeight="1" x14ac:dyDescent="0.2">
      <c r="A202" s="151">
        <v>181</v>
      </c>
      <c r="B202" s="153" t="s">
        <v>618</v>
      </c>
      <c r="C202" s="154" t="s">
        <v>514</v>
      </c>
      <c r="D202" s="169" t="s">
        <v>415</v>
      </c>
      <c r="E202" s="140" t="s">
        <v>150</v>
      </c>
      <c r="F202" s="140"/>
      <c r="G202" s="161" t="s">
        <v>474</v>
      </c>
      <c r="H202" s="212">
        <v>2013</v>
      </c>
      <c r="I202" s="153"/>
      <c r="J202" s="140"/>
      <c r="K202" s="140"/>
      <c r="L202" s="153"/>
      <c r="M202" s="153"/>
      <c r="N202" s="140" t="s">
        <v>101</v>
      </c>
      <c r="O202" s="167">
        <v>30163703.075291622</v>
      </c>
      <c r="P202" s="156" t="s">
        <v>63</v>
      </c>
      <c r="Q202" s="178" t="s">
        <v>474</v>
      </c>
      <c r="R202" s="182">
        <v>1</v>
      </c>
    </row>
    <row r="203" spans="1:18" s="178" customFormat="1" ht="28.5" customHeight="1" x14ac:dyDescent="0.2">
      <c r="A203" s="151"/>
      <c r="B203" s="153" t="s">
        <v>623</v>
      </c>
      <c r="C203" s="153" t="s">
        <v>515</v>
      </c>
      <c r="D203" s="153" t="s">
        <v>415</v>
      </c>
      <c r="E203" s="140" t="s">
        <v>543</v>
      </c>
      <c r="F203" s="140"/>
      <c r="G203" s="140" t="s">
        <v>474</v>
      </c>
      <c r="H203" s="213">
        <v>2013</v>
      </c>
      <c r="I203" s="153"/>
      <c r="J203" s="140"/>
      <c r="K203" s="140"/>
      <c r="L203" s="153"/>
      <c r="M203" s="153"/>
      <c r="N203" s="149" t="s">
        <v>101</v>
      </c>
      <c r="O203" s="170">
        <v>13664296.924708378</v>
      </c>
      <c r="P203" s="156" t="s">
        <v>84</v>
      </c>
      <c r="Q203" s="178" t="s">
        <v>474</v>
      </c>
      <c r="R203" s="182">
        <v>1</v>
      </c>
    </row>
    <row r="204" spans="1:18" s="178" customFormat="1" ht="28.5" customHeight="1" x14ac:dyDescent="0.2">
      <c r="A204" s="151">
        <v>182</v>
      </c>
      <c r="B204" s="153" t="s">
        <v>610</v>
      </c>
      <c r="C204" s="153" t="s">
        <v>516</v>
      </c>
      <c r="D204" s="153" t="s">
        <v>432</v>
      </c>
      <c r="E204" s="140" t="s">
        <v>200</v>
      </c>
      <c r="F204" s="140"/>
      <c r="G204" s="140" t="s">
        <v>198</v>
      </c>
      <c r="H204" s="214">
        <v>2014</v>
      </c>
      <c r="I204" s="153"/>
      <c r="J204" s="140"/>
      <c r="K204" s="140"/>
      <c r="L204" s="153"/>
      <c r="M204" s="153"/>
      <c r="N204" s="149" t="s">
        <v>101</v>
      </c>
      <c r="O204" s="170">
        <v>17520561.534861956</v>
      </c>
      <c r="P204" s="156" t="s">
        <v>63</v>
      </c>
      <c r="Q204" s="178" t="s">
        <v>431</v>
      </c>
      <c r="R204" s="182">
        <v>50</v>
      </c>
    </row>
    <row r="205" spans="1:18" s="178" customFormat="1" ht="28.5" customHeight="1" x14ac:dyDescent="0.2">
      <c r="A205" s="151">
        <v>183</v>
      </c>
      <c r="B205" s="153" t="s">
        <v>295</v>
      </c>
      <c r="C205" s="153" t="s">
        <v>496</v>
      </c>
      <c r="D205" s="153" t="s">
        <v>434</v>
      </c>
      <c r="E205" s="140" t="s">
        <v>474</v>
      </c>
      <c r="F205" s="140"/>
      <c r="G205" s="161" t="s">
        <v>158</v>
      </c>
      <c r="H205" s="214">
        <v>2014</v>
      </c>
      <c r="I205" s="153"/>
      <c r="J205" s="140"/>
      <c r="K205" s="140"/>
      <c r="L205" s="153"/>
      <c r="M205" s="153"/>
      <c r="N205" s="149" t="s">
        <v>101</v>
      </c>
      <c r="O205" s="170">
        <v>9772220.6506364923</v>
      </c>
      <c r="P205" s="156"/>
      <c r="Q205" s="178" t="s">
        <v>433</v>
      </c>
      <c r="R205" s="182">
        <v>4</v>
      </c>
    </row>
    <row r="206" spans="1:18" s="178" customFormat="1" ht="28.5" customHeight="1" x14ac:dyDescent="0.2">
      <c r="A206" s="151">
        <v>184</v>
      </c>
      <c r="B206" s="153" t="s">
        <v>295</v>
      </c>
      <c r="C206" s="153" t="s">
        <v>496</v>
      </c>
      <c r="D206" s="153" t="s">
        <v>425</v>
      </c>
      <c r="E206" s="140" t="s">
        <v>474</v>
      </c>
      <c r="F206" s="140"/>
      <c r="G206" s="161" t="s">
        <v>158</v>
      </c>
      <c r="H206" s="214">
        <v>2014</v>
      </c>
      <c r="I206" s="153"/>
      <c r="J206" s="140"/>
      <c r="K206" s="140"/>
      <c r="L206" s="153"/>
      <c r="M206" s="153"/>
      <c r="N206" s="149" t="s">
        <v>101</v>
      </c>
      <c r="O206" s="170">
        <v>5117779.3493635077</v>
      </c>
      <c r="P206" s="156"/>
      <c r="Q206" s="178" t="s">
        <v>433</v>
      </c>
      <c r="R206" s="182">
        <v>2</v>
      </c>
    </row>
    <row r="207" spans="1:18" s="178" customFormat="1" ht="28.5" customHeight="1" x14ac:dyDescent="0.2">
      <c r="A207" s="151">
        <v>185</v>
      </c>
      <c r="B207" s="153" t="s">
        <v>612</v>
      </c>
      <c r="C207" s="153" t="s">
        <v>517</v>
      </c>
      <c r="D207" s="153" t="s">
        <v>436</v>
      </c>
      <c r="E207" s="140" t="s">
        <v>474</v>
      </c>
      <c r="F207" s="140"/>
      <c r="G207" s="140" t="s">
        <v>549</v>
      </c>
      <c r="H207" s="214">
        <v>2014</v>
      </c>
      <c r="I207" s="153"/>
      <c r="J207" s="140"/>
      <c r="K207" s="140"/>
      <c r="L207" s="153"/>
      <c r="M207" s="153"/>
      <c r="N207" s="149" t="s">
        <v>101</v>
      </c>
      <c r="O207" s="170">
        <v>5650000</v>
      </c>
      <c r="P207" s="156"/>
      <c r="Q207" s="178" t="s">
        <v>435</v>
      </c>
      <c r="R207" s="182">
        <v>20</v>
      </c>
    </row>
    <row r="208" spans="1:18" s="178" customFormat="1" ht="28.5" customHeight="1" x14ac:dyDescent="0.2">
      <c r="A208" s="151">
        <v>186</v>
      </c>
      <c r="B208" s="153" t="s">
        <v>306</v>
      </c>
      <c r="C208" s="159" t="s">
        <v>518</v>
      </c>
      <c r="D208" s="153" t="s">
        <v>415</v>
      </c>
      <c r="E208" s="140" t="s">
        <v>544</v>
      </c>
      <c r="F208" s="140"/>
      <c r="G208" s="161" t="s">
        <v>158</v>
      </c>
      <c r="H208" s="214">
        <v>2014</v>
      </c>
      <c r="I208" s="153"/>
      <c r="J208" s="140"/>
      <c r="K208" s="140"/>
      <c r="L208" s="153"/>
      <c r="M208" s="153"/>
      <c r="N208" s="149" t="s">
        <v>101</v>
      </c>
      <c r="O208" s="170">
        <v>35148000</v>
      </c>
      <c r="P208" s="156"/>
      <c r="Q208" s="178" t="s">
        <v>437</v>
      </c>
      <c r="R208" s="182">
        <v>1</v>
      </c>
    </row>
    <row r="209" spans="1:18" s="178" customFormat="1" ht="28.5" customHeight="1" x14ac:dyDescent="0.2">
      <c r="A209" s="151">
        <v>187</v>
      </c>
      <c r="B209" s="153" t="s">
        <v>613</v>
      </c>
      <c r="C209" s="153" t="s">
        <v>519</v>
      </c>
      <c r="D209" s="153" t="s">
        <v>415</v>
      </c>
      <c r="E209" s="140" t="s">
        <v>474</v>
      </c>
      <c r="F209" s="140"/>
      <c r="G209" s="161" t="s">
        <v>154</v>
      </c>
      <c r="H209" s="214">
        <v>2014</v>
      </c>
      <c r="I209" s="153"/>
      <c r="J209" s="140"/>
      <c r="K209" s="140"/>
      <c r="L209" s="153"/>
      <c r="M209" s="153"/>
      <c r="N209" s="149" t="s">
        <v>101</v>
      </c>
      <c r="O209" s="170">
        <v>12719804.86663547</v>
      </c>
      <c r="P209" s="156"/>
      <c r="Q209" s="178" t="s">
        <v>438</v>
      </c>
      <c r="R209" s="182">
        <v>1</v>
      </c>
    </row>
    <row r="210" spans="1:18" s="178" customFormat="1" ht="28.5" customHeight="1" x14ac:dyDescent="0.2">
      <c r="A210" s="151"/>
      <c r="B210" s="153" t="s">
        <v>613</v>
      </c>
      <c r="C210" s="153" t="s">
        <v>519</v>
      </c>
      <c r="D210" s="153">
        <v>2</v>
      </c>
      <c r="E210" s="140" t="s">
        <v>474</v>
      </c>
      <c r="F210" s="140"/>
      <c r="G210" s="161" t="s">
        <v>550</v>
      </c>
      <c r="H210" s="214">
        <v>2014</v>
      </c>
      <c r="I210" s="153"/>
      <c r="J210" s="140"/>
      <c r="K210" s="140"/>
      <c r="L210" s="153"/>
      <c r="M210" s="153"/>
      <c r="N210" s="149" t="s">
        <v>101</v>
      </c>
      <c r="O210" s="170">
        <v>2564633.5985025736</v>
      </c>
      <c r="P210" s="156"/>
      <c r="Q210" s="178" t="s">
        <v>474</v>
      </c>
      <c r="R210" s="182">
        <v>1</v>
      </c>
    </row>
    <row r="211" spans="1:18" s="178" customFormat="1" ht="28.5" customHeight="1" x14ac:dyDescent="0.2">
      <c r="A211" s="151"/>
      <c r="B211" s="153" t="s">
        <v>611</v>
      </c>
      <c r="C211" s="153" t="s">
        <v>520</v>
      </c>
      <c r="D211" s="153" t="s">
        <v>415</v>
      </c>
      <c r="E211" s="140" t="s">
        <v>150</v>
      </c>
      <c r="F211" s="140"/>
      <c r="G211" s="161" t="s">
        <v>474</v>
      </c>
      <c r="H211" s="149">
        <v>2015</v>
      </c>
      <c r="I211" s="153"/>
      <c r="J211" s="140"/>
      <c r="K211" s="140"/>
      <c r="L211" s="153"/>
      <c r="M211" s="153"/>
      <c r="N211" s="149" t="s">
        <v>101</v>
      </c>
      <c r="O211" s="170">
        <v>5708217.6568573015</v>
      </c>
      <c r="P211" s="156"/>
      <c r="Q211" s="178" t="s">
        <v>474</v>
      </c>
      <c r="R211" s="182">
        <v>1</v>
      </c>
    </row>
    <row r="212" spans="1:18" s="178" customFormat="1" ht="28.5" customHeight="1" x14ac:dyDescent="0.2">
      <c r="A212" s="151"/>
      <c r="B212" s="153" t="s">
        <v>611</v>
      </c>
      <c r="C212" s="153" t="s">
        <v>521</v>
      </c>
      <c r="D212" s="153" t="s">
        <v>415</v>
      </c>
      <c r="E212" s="140" t="s">
        <v>150</v>
      </c>
      <c r="F212" s="140"/>
      <c r="G212" s="161" t="s">
        <v>474</v>
      </c>
      <c r="H212" s="149">
        <v>2015</v>
      </c>
      <c r="I212" s="153"/>
      <c r="J212" s="140"/>
      <c r="K212" s="140"/>
      <c r="L212" s="153"/>
      <c r="M212" s="153"/>
      <c r="N212" s="149" t="s">
        <v>101</v>
      </c>
      <c r="O212" s="170">
        <v>2797026.6518600779</v>
      </c>
      <c r="P212" s="156"/>
      <c r="Q212" s="178" t="s">
        <v>474</v>
      </c>
      <c r="R212" s="182">
        <v>1</v>
      </c>
    </row>
    <row r="213" spans="1:18" s="178" customFormat="1" ht="28.5" customHeight="1" thickBot="1" x14ac:dyDescent="0.25">
      <c r="A213" s="175"/>
      <c r="B213" s="153" t="s">
        <v>611</v>
      </c>
      <c r="C213" s="195" t="s">
        <v>522</v>
      </c>
      <c r="D213" s="195" t="s">
        <v>439</v>
      </c>
      <c r="E213" s="196" t="s">
        <v>150</v>
      </c>
      <c r="F213" s="196"/>
      <c r="G213" s="228" t="s">
        <v>474</v>
      </c>
      <c r="H213" s="220">
        <v>2015</v>
      </c>
      <c r="I213" s="195"/>
      <c r="J213" s="196"/>
      <c r="K213" s="196"/>
      <c r="L213" s="195"/>
      <c r="M213" s="195"/>
      <c r="N213" s="220" t="s">
        <v>101</v>
      </c>
      <c r="O213" s="240">
        <v>12055755.691282621</v>
      </c>
      <c r="P213" s="221"/>
      <c r="Q213" s="178" t="s">
        <v>474</v>
      </c>
      <c r="R213" s="182">
        <v>6</v>
      </c>
    </row>
    <row r="214" spans="1:18" s="178" customFormat="1" ht="28.5" customHeight="1" thickBot="1" x14ac:dyDescent="0.25">
      <c r="A214" s="222"/>
      <c r="B214" s="227" t="s">
        <v>270</v>
      </c>
      <c r="C214" s="141" t="s">
        <v>161</v>
      </c>
      <c r="D214" s="141" t="s">
        <v>416</v>
      </c>
      <c r="E214" s="143" t="s">
        <v>228</v>
      </c>
      <c r="F214" s="143"/>
      <c r="G214" s="146" t="s">
        <v>474</v>
      </c>
      <c r="H214" s="145">
        <v>2015</v>
      </c>
      <c r="I214" s="141"/>
      <c r="J214" s="143"/>
      <c r="K214" s="143"/>
      <c r="L214" s="141"/>
      <c r="M214" s="141"/>
      <c r="N214" s="145" t="s">
        <v>101</v>
      </c>
      <c r="O214" s="239">
        <v>43359116.679376841</v>
      </c>
      <c r="P214" s="219"/>
      <c r="Q214" s="178" t="s">
        <v>474</v>
      </c>
      <c r="R214" s="182">
        <v>3</v>
      </c>
    </row>
    <row r="215" spans="1:18" s="178" customFormat="1" ht="28.5" customHeight="1" x14ac:dyDescent="0.2">
      <c r="A215" s="151"/>
      <c r="B215" s="153" t="s">
        <v>286</v>
      </c>
      <c r="C215" s="153" t="s">
        <v>523</v>
      </c>
      <c r="D215" s="153" t="s">
        <v>440</v>
      </c>
      <c r="E215" s="140" t="s">
        <v>150</v>
      </c>
      <c r="F215" s="140"/>
      <c r="G215" s="161" t="s">
        <v>474</v>
      </c>
      <c r="H215" s="149">
        <v>2015</v>
      </c>
      <c r="I215" s="153"/>
      <c r="J215" s="140"/>
      <c r="K215" s="140"/>
      <c r="L215" s="153"/>
      <c r="M215" s="153"/>
      <c r="N215" s="149" t="s">
        <v>101</v>
      </c>
      <c r="O215" s="170">
        <v>5505714.2857142854</v>
      </c>
      <c r="P215" s="156"/>
      <c r="Q215" s="178" t="s">
        <v>474</v>
      </c>
      <c r="R215" s="182">
        <v>5</v>
      </c>
    </row>
    <row r="216" spans="1:18" s="178" customFormat="1" ht="28.5" customHeight="1" x14ac:dyDescent="0.2">
      <c r="A216" s="151"/>
      <c r="B216" s="153" t="s">
        <v>611</v>
      </c>
      <c r="C216" s="153" t="s">
        <v>248</v>
      </c>
      <c r="D216" s="153" t="s">
        <v>440</v>
      </c>
      <c r="E216" s="140" t="s">
        <v>150</v>
      </c>
      <c r="F216" s="140"/>
      <c r="G216" s="161" t="s">
        <v>474</v>
      </c>
      <c r="H216" s="149">
        <v>2015</v>
      </c>
      <c r="I216" s="153"/>
      <c r="J216" s="140"/>
      <c r="K216" s="140"/>
      <c r="L216" s="153"/>
      <c r="M216" s="153"/>
      <c r="N216" s="149" t="s">
        <v>101</v>
      </c>
      <c r="O216" s="170">
        <v>6794285.7142857146</v>
      </c>
      <c r="P216" s="156"/>
      <c r="Q216" s="178" t="s">
        <v>474</v>
      </c>
      <c r="R216" s="182">
        <v>5</v>
      </c>
    </row>
    <row r="217" spans="1:18" s="178" customFormat="1" ht="28.5" customHeight="1" x14ac:dyDescent="0.2">
      <c r="A217" s="151"/>
      <c r="B217" s="153" t="s">
        <v>474</v>
      </c>
      <c r="C217" s="153" t="s">
        <v>474</v>
      </c>
      <c r="D217" s="153"/>
      <c r="E217" s="140" t="s">
        <v>474</v>
      </c>
      <c r="F217" s="140"/>
      <c r="G217" s="140" t="s">
        <v>474</v>
      </c>
      <c r="H217" s="149"/>
      <c r="I217" s="153"/>
      <c r="J217" s="140"/>
      <c r="K217" s="140"/>
      <c r="L217" s="153"/>
      <c r="M217" s="153"/>
      <c r="N217" s="149"/>
      <c r="O217" s="149"/>
      <c r="P217" s="156"/>
      <c r="Q217" s="178" t="s">
        <v>474</v>
      </c>
      <c r="R217" s="182"/>
    </row>
    <row r="218" spans="1:18" s="187" customFormat="1" ht="36.75" customHeight="1" x14ac:dyDescent="0.2">
      <c r="A218" s="171" t="s">
        <v>332</v>
      </c>
      <c r="B218" s="179" t="s">
        <v>479</v>
      </c>
      <c r="C218" s="185" t="s">
        <v>474</v>
      </c>
      <c r="D218" s="185"/>
      <c r="E218" s="186" t="s">
        <v>474</v>
      </c>
      <c r="F218" s="186"/>
      <c r="G218" s="186" t="s">
        <v>474</v>
      </c>
      <c r="H218" s="172"/>
      <c r="I218" s="185"/>
      <c r="J218" s="186"/>
      <c r="K218" s="186"/>
      <c r="L218" s="185"/>
      <c r="M218" s="185"/>
      <c r="N218" s="172"/>
      <c r="O218" s="173">
        <f>SUM(O219:O222)</f>
        <v>23865000</v>
      </c>
      <c r="P218" s="174"/>
      <c r="R218" s="188"/>
    </row>
    <row r="219" spans="1:18" s="178" customFormat="1" ht="28.5" customHeight="1" x14ac:dyDescent="0.2">
      <c r="A219" s="151"/>
      <c r="B219" s="176" t="s">
        <v>615</v>
      </c>
      <c r="C219" s="153" t="s">
        <v>502</v>
      </c>
      <c r="D219" s="169" t="s">
        <v>425</v>
      </c>
      <c r="E219" s="140" t="s">
        <v>545</v>
      </c>
      <c r="F219" s="140"/>
      <c r="G219" s="140" t="s">
        <v>474</v>
      </c>
      <c r="H219" s="211">
        <v>2013</v>
      </c>
      <c r="I219" s="153"/>
      <c r="J219" s="140"/>
      <c r="K219" s="140"/>
      <c r="L219" s="153"/>
      <c r="M219" s="153"/>
      <c r="N219" s="140" t="s">
        <v>101</v>
      </c>
      <c r="O219" s="170">
        <v>5971310.4325699741</v>
      </c>
      <c r="P219" s="156" t="s">
        <v>63</v>
      </c>
      <c r="R219" s="182"/>
    </row>
    <row r="220" spans="1:18" s="178" customFormat="1" ht="28.5" customHeight="1" x14ac:dyDescent="0.2">
      <c r="A220" s="151"/>
      <c r="B220" s="176" t="s">
        <v>624</v>
      </c>
      <c r="C220" s="153" t="s">
        <v>524</v>
      </c>
      <c r="D220" s="169" t="s">
        <v>415</v>
      </c>
      <c r="E220" s="140" t="s">
        <v>546</v>
      </c>
      <c r="F220" s="140"/>
      <c r="G220" s="140" t="s">
        <v>474</v>
      </c>
      <c r="H220" s="211">
        <v>2013</v>
      </c>
      <c r="I220" s="153"/>
      <c r="J220" s="140"/>
      <c r="K220" s="140"/>
      <c r="L220" s="153"/>
      <c r="M220" s="153"/>
      <c r="N220" s="140" t="s">
        <v>101</v>
      </c>
      <c r="O220" s="170">
        <v>7367989.821882952</v>
      </c>
      <c r="P220" s="156" t="s">
        <v>524</v>
      </c>
      <c r="R220" s="182"/>
    </row>
    <row r="221" spans="1:18" s="178" customFormat="1" ht="28.5" customHeight="1" x14ac:dyDescent="0.2">
      <c r="A221" s="151"/>
      <c r="B221" s="176" t="s">
        <v>614</v>
      </c>
      <c r="C221" s="153" t="s">
        <v>525</v>
      </c>
      <c r="D221" s="169" t="s">
        <v>415</v>
      </c>
      <c r="E221" s="140" t="s">
        <v>547</v>
      </c>
      <c r="F221" s="140"/>
      <c r="G221" s="140" t="s">
        <v>474</v>
      </c>
      <c r="H221" s="211">
        <v>2013</v>
      </c>
      <c r="I221" s="153"/>
      <c r="J221" s="140"/>
      <c r="K221" s="140"/>
      <c r="L221" s="153"/>
      <c r="M221" s="153"/>
      <c r="N221" s="140" t="s">
        <v>101</v>
      </c>
      <c r="O221" s="170">
        <v>10525699.745547073</v>
      </c>
      <c r="P221" s="156" t="s">
        <v>63</v>
      </c>
      <c r="R221" s="182"/>
    </row>
    <row r="222" spans="1:18" s="178" customFormat="1" ht="28.5" customHeight="1" x14ac:dyDescent="0.2">
      <c r="A222" s="151"/>
      <c r="B222" s="153" t="s">
        <v>474</v>
      </c>
      <c r="C222" s="154" t="s">
        <v>474</v>
      </c>
      <c r="D222" s="153"/>
      <c r="E222" s="140" t="s">
        <v>474</v>
      </c>
      <c r="F222" s="140"/>
      <c r="G222" s="140" t="s">
        <v>474</v>
      </c>
      <c r="H222" s="140"/>
      <c r="I222" s="153"/>
      <c r="J222" s="140"/>
      <c r="K222" s="140"/>
      <c r="L222" s="153"/>
      <c r="M222" s="153"/>
      <c r="N222" s="140"/>
      <c r="O222" s="167"/>
      <c r="P222" s="181"/>
      <c r="R222" s="182"/>
    </row>
    <row r="223" spans="1:18" s="178" customFormat="1" ht="28.5" customHeight="1" x14ac:dyDescent="0.2">
      <c r="A223" s="151"/>
      <c r="B223" s="153" t="s">
        <v>474</v>
      </c>
      <c r="C223" s="153" t="s">
        <v>474</v>
      </c>
      <c r="D223" s="153"/>
      <c r="E223" s="140" t="s">
        <v>474</v>
      </c>
      <c r="F223" s="140"/>
      <c r="G223" s="140" t="s">
        <v>474</v>
      </c>
      <c r="H223" s="153"/>
      <c r="I223" s="153"/>
      <c r="J223" s="140"/>
      <c r="K223" s="140"/>
      <c r="L223" s="153"/>
      <c r="M223" s="153"/>
      <c r="N223" s="153"/>
      <c r="O223" s="183"/>
      <c r="P223" s="181"/>
      <c r="R223" s="182"/>
    </row>
    <row r="224" spans="1:18" s="178" customFormat="1" ht="28.5" customHeight="1" x14ac:dyDescent="0.2">
      <c r="A224" s="171" t="s">
        <v>334</v>
      </c>
      <c r="B224" s="179" t="s">
        <v>480</v>
      </c>
      <c r="C224" s="153" t="s">
        <v>474</v>
      </c>
      <c r="D224" s="153"/>
      <c r="E224" s="140" t="s">
        <v>474</v>
      </c>
      <c r="F224" s="140"/>
      <c r="G224" s="140" t="s">
        <v>474</v>
      </c>
      <c r="H224" s="153"/>
      <c r="I224" s="153"/>
      <c r="J224" s="140"/>
      <c r="K224" s="140"/>
      <c r="L224" s="153"/>
      <c r="M224" s="153"/>
      <c r="N224" s="153"/>
      <c r="O224" s="189">
        <f>SUM(O225:O226)</f>
        <v>8625383.3206231613</v>
      </c>
      <c r="P224" s="181"/>
      <c r="R224" s="182"/>
    </row>
    <row r="225" spans="1:18" s="178" customFormat="1" ht="39.75" customHeight="1" x14ac:dyDescent="0.2">
      <c r="A225" s="151"/>
      <c r="B225" s="176" t="s">
        <v>616</v>
      </c>
      <c r="C225" s="161" t="s">
        <v>526</v>
      </c>
      <c r="D225" s="153" t="s">
        <v>425</v>
      </c>
      <c r="E225" s="140" t="s">
        <v>150</v>
      </c>
      <c r="F225" s="140"/>
      <c r="G225" s="140" t="s">
        <v>474</v>
      </c>
      <c r="H225" s="153">
        <v>2015</v>
      </c>
      <c r="I225" s="153"/>
      <c r="J225" s="140"/>
      <c r="K225" s="140"/>
      <c r="L225" s="153"/>
      <c r="M225" s="153"/>
      <c r="N225" s="140" t="s">
        <v>101</v>
      </c>
      <c r="O225" s="190">
        <v>6999982.7867959477</v>
      </c>
      <c r="P225" s="181"/>
      <c r="R225" s="182">
        <v>2</v>
      </c>
    </row>
    <row r="226" spans="1:18" s="191" customFormat="1" ht="36.75" customHeight="1" x14ac:dyDescent="0.2">
      <c r="A226" s="151"/>
      <c r="B226" s="153" t="s">
        <v>617</v>
      </c>
      <c r="C226" s="161" t="s">
        <v>527</v>
      </c>
      <c r="D226" s="153" t="s">
        <v>440</v>
      </c>
      <c r="E226" s="140" t="s">
        <v>150</v>
      </c>
      <c r="F226" s="140"/>
      <c r="G226" s="140" t="s">
        <v>474</v>
      </c>
      <c r="H226" s="153">
        <v>2015</v>
      </c>
      <c r="I226" s="153"/>
      <c r="J226" s="140"/>
      <c r="K226" s="140"/>
      <c r="L226" s="153"/>
      <c r="M226" s="153"/>
      <c r="N226" s="140" t="s">
        <v>101</v>
      </c>
      <c r="O226" s="190">
        <v>1625400.5338272143</v>
      </c>
      <c r="P226" s="181"/>
      <c r="R226" s="192">
        <v>5</v>
      </c>
    </row>
    <row r="227" spans="1:18" s="178" customFormat="1" ht="28.5" customHeight="1" x14ac:dyDescent="0.2">
      <c r="A227" s="151"/>
      <c r="B227" s="176" t="s">
        <v>474</v>
      </c>
      <c r="C227" s="176" t="s">
        <v>474</v>
      </c>
      <c r="D227" s="176"/>
      <c r="E227" s="161" t="s">
        <v>474</v>
      </c>
      <c r="F227" s="161"/>
      <c r="G227" s="161" t="s">
        <v>474</v>
      </c>
      <c r="H227" s="176"/>
      <c r="I227" s="176"/>
      <c r="J227" s="161"/>
      <c r="K227" s="161"/>
      <c r="L227" s="176"/>
      <c r="M227" s="176"/>
      <c r="N227" s="176"/>
      <c r="O227" s="176"/>
      <c r="P227" s="193"/>
      <c r="R227" s="182"/>
    </row>
    <row r="228" spans="1:18" s="178" customFormat="1" ht="38.25" customHeight="1" x14ac:dyDescent="0.2">
      <c r="A228" s="171" t="s">
        <v>336</v>
      </c>
      <c r="B228" s="179" t="s">
        <v>481</v>
      </c>
      <c r="C228" s="176" t="s">
        <v>474</v>
      </c>
      <c r="D228" s="176"/>
      <c r="E228" s="161" t="s">
        <v>474</v>
      </c>
      <c r="F228" s="161"/>
      <c r="G228" s="161" t="s">
        <v>474</v>
      </c>
      <c r="H228" s="176"/>
      <c r="I228" s="176"/>
      <c r="J228" s="161"/>
      <c r="K228" s="161"/>
      <c r="L228" s="176"/>
      <c r="M228" s="176"/>
      <c r="N228" s="176"/>
      <c r="O228" s="176"/>
      <c r="P228" s="193"/>
      <c r="R228" s="182"/>
    </row>
    <row r="229" spans="1:18" s="178" customFormat="1" ht="28.5" customHeight="1" x14ac:dyDescent="0.2">
      <c r="A229" s="151"/>
      <c r="B229" s="153"/>
      <c r="C229" s="186" t="s">
        <v>398</v>
      </c>
      <c r="D229" s="153"/>
      <c r="E229" s="140"/>
      <c r="F229" s="140"/>
      <c r="G229" s="140"/>
      <c r="H229" s="153"/>
      <c r="I229" s="153"/>
      <c r="J229" s="140"/>
      <c r="K229" s="140"/>
      <c r="L229" s="153"/>
      <c r="M229" s="153"/>
      <c r="N229" s="153"/>
      <c r="O229" s="153"/>
      <c r="P229" s="181"/>
      <c r="R229" s="182"/>
    </row>
    <row r="230" spans="1:18" s="178" customFormat="1" ht="28.5" customHeight="1" x14ac:dyDescent="0.2">
      <c r="A230" s="151"/>
      <c r="B230" s="176" t="s">
        <v>474</v>
      </c>
      <c r="C230" s="176" t="s">
        <v>474</v>
      </c>
      <c r="D230" s="176"/>
      <c r="E230" s="161"/>
      <c r="F230" s="161"/>
      <c r="G230" s="161"/>
      <c r="H230" s="176"/>
      <c r="I230" s="176"/>
      <c r="J230" s="161"/>
      <c r="K230" s="161"/>
      <c r="L230" s="176"/>
      <c r="M230" s="176"/>
      <c r="N230" s="176"/>
      <c r="O230" s="176"/>
      <c r="P230" s="193"/>
      <c r="R230" s="182"/>
    </row>
    <row r="231" spans="1:18" s="178" customFormat="1" ht="39" customHeight="1" x14ac:dyDescent="0.2">
      <c r="A231" s="171" t="s">
        <v>338</v>
      </c>
      <c r="B231" s="179" t="s">
        <v>482</v>
      </c>
      <c r="C231" s="176" t="s">
        <v>474</v>
      </c>
      <c r="D231" s="176"/>
      <c r="E231" s="161"/>
      <c r="F231" s="161"/>
      <c r="G231" s="161"/>
      <c r="H231" s="176"/>
      <c r="I231" s="176"/>
      <c r="J231" s="161"/>
      <c r="K231" s="161"/>
      <c r="L231" s="176"/>
      <c r="M231" s="176"/>
      <c r="N231" s="176"/>
      <c r="O231" s="176"/>
      <c r="P231" s="193"/>
      <c r="R231" s="182"/>
    </row>
    <row r="232" spans="1:18" s="178" customFormat="1" ht="28.5" customHeight="1" x14ac:dyDescent="0.2">
      <c r="A232" s="151"/>
      <c r="B232" s="153" t="s">
        <v>84</v>
      </c>
      <c r="C232" s="186" t="s">
        <v>398</v>
      </c>
      <c r="D232" s="153"/>
      <c r="E232" s="140"/>
      <c r="F232" s="140"/>
      <c r="G232" s="140"/>
      <c r="H232" s="153"/>
      <c r="I232" s="153"/>
      <c r="J232" s="140"/>
      <c r="K232" s="140"/>
      <c r="L232" s="153"/>
      <c r="M232" s="153"/>
      <c r="N232" s="153"/>
      <c r="O232" s="153"/>
      <c r="P232" s="181"/>
      <c r="R232" s="182"/>
    </row>
    <row r="233" spans="1:18" s="178" customFormat="1" ht="28.5" customHeight="1" x14ac:dyDescent="0.2">
      <c r="A233" s="151"/>
      <c r="B233" s="176" t="s">
        <v>474</v>
      </c>
      <c r="C233" s="176" t="s">
        <v>474</v>
      </c>
      <c r="D233" s="176"/>
      <c r="E233" s="161"/>
      <c r="F233" s="161"/>
      <c r="G233" s="161"/>
      <c r="H233" s="176"/>
      <c r="I233" s="176"/>
      <c r="J233" s="161"/>
      <c r="K233" s="161"/>
      <c r="L233" s="176"/>
      <c r="M233" s="176"/>
      <c r="N233" s="176"/>
      <c r="O233" s="176"/>
      <c r="P233" s="193"/>
      <c r="R233" s="182"/>
    </row>
    <row r="234" spans="1:18" s="178" customFormat="1" ht="34.5" customHeight="1" x14ac:dyDescent="0.2">
      <c r="A234" s="171" t="s">
        <v>340</v>
      </c>
      <c r="B234" s="179" t="s">
        <v>483</v>
      </c>
      <c r="C234" s="176" t="s">
        <v>474</v>
      </c>
      <c r="D234" s="176"/>
      <c r="E234" s="161"/>
      <c r="F234" s="161"/>
      <c r="G234" s="161"/>
      <c r="H234" s="176"/>
      <c r="I234" s="176"/>
      <c r="J234" s="161"/>
      <c r="K234" s="161"/>
      <c r="L234" s="176"/>
      <c r="M234" s="176"/>
      <c r="N234" s="176"/>
      <c r="O234" s="176"/>
      <c r="P234" s="193"/>
      <c r="R234" s="182"/>
    </row>
    <row r="235" spans="1:18" s="178" customFormat="1" ht="28.5" customHeight="1" thickBot="1" x14ac:dyDescent="0.25">
      <c r="A235" s="175"/>
      <c r="B235" s="195"/>
      <c r="C235" s="242" t="s">
        <v>398</v>
      </c>
      <c r="D235" s="195"/>
      <c r="E235" s="196"/>
      <c r="F235" s="196"/>
      <c r="G235" s="196"/>
      <c r="H235" s="195"/>
      <c r="I235" s="195"/>
      <c r="J235" s="196"/>
      <c r="K235" s="196"/>
      <c r="L235" s="195"/>
      <c r="M235" s="195"/>
      <c r="N235" s="195"/>
      <c r="O235" s="195"/>
      <c r="P235" s="197"/>
      <c r="R235" s="182"/>
    </row>
    <row r="236" spans="1:18" s="178" customFormat="1" ht="28.5" customHeight="1" x14ac:dyDescent="0.2">
      <c r="A236" s="222"/>
      <c r="B236" s="141" t="s">
        <v>474</v>
      </c>
      <c r="C236" s="141" t="s">
        <v>474</v>
      </c>
      <c r="D236" s="141"/>
      <c r="E236" s="143"/>
      <c r="F236" s="143"/>
      <c r="G236" s="143"/>
      <c r="H236" s="141"/>
      <c r="I236" s="141"/>
      <c r="J236" s="143"/>
      <c r="K236" s="143"/>
      <c r="L236" s="141"/>
      <c r="M236" s="141"/>
      <c r="N236" s="141"/>
      <c r="O236" s="141"/>
      <c r="P236" s="241"/>
      <c r="R236" s="182"/>
    </row>
    <row r="237" spans="1:18" s="178" customFormat="1" ht="28.5" customHeight="1" thickBot="1" x14ac:dyDescent="0.25">
      <c r="A237" s="175"/>
      <c r="B237" s="195"/>
      <c r="C237" s="195"/>
      <c r="D237" s="195"/>
      <c r="E237" s="196"/>
      <c r="F237" s="196"/>
      <c r="G237" s="196"/>
      <c r="H237" s="195"/>
      <c r="I237" s="195"/>
      <c r="J237" s="196"/>
      <c r="K237" s="196"/>
      <c r="L237" s="195"/>
      <c r="M237" s="195"/>
      <c r="N237" s="195"/>
      <c r="O237" s="195"/>
      <c r="P237" s="197"/>
      <c r="R237" s="182"/>
    </row>
    <row r="240" spans="1:18" x14ac:dyDescent="0.2">
      <c r="C240" s="563"/>
      <c r="D240" s="563"/>
      <c r="L240" s="563" t="s">
        <v>457</v>
      </c>
      <c r="M240" s="563"/>
      <c r="N240" s="563"/>
      <c r="O240" s="563"/>
    </row>
    <row r="241" spans="2:24" x14ac:dyDescent="0.2">
      <c r="B241" s="563" t="s">
        <v>83</v>
      </c>
      <c r="C241" s="563"/>
      <c r="D241" s="563"/>
      <c r="E241" s="563"/>
      <c r="O241" s="150"/>
      <c r="V241">
        <v>2</v>
      </c>
      <c r="X241" s="247" t="str">
        <f>"0"&amp;V241&amp;"."&amp;"0"&amp;V242&amp;"."&amp;"0"&amp;V243&amp;"."&amp;"0"&amp;V244&amp;"."&amp;"0"&amp;V245</f>
        <v>02.06.03.06.06</v>
      </c>
    </row>
    <row r="242" spans="2:24" x14ac:dyDescent="0.2">
      <c r="B242" s="563" t="s">
        <v>87</v>
      </c>
      <c r="C242" s="563"/>
      <c r="D242" s="563"/>
      <c r="E242" s="563"/>
      <c r="L242" s="563" t="s">
        <v>82</v>
      </c>
      <c r="M242" s="563"/>
      <c r="N242" s="563"/>
      <c r="O242" s="563"/>
      <c r="V242">
        <v>6</v>
      </c>
    </row>
    <row r="243" spans="2:24" x14ac:dyDescent="0.2">
      <c r="C243" s="148"/>
      <c r="D243" s="148"/>
      <c r="O243" s="215"/>
      <c r="V243">
        <v>3</v>
      </c>
    </row>
    <row r="244" spans="2:24" x14ac:dyDescent="0.2">
      <c r="C244" s="148"/>
      <c r="D244" s="148"/>
      <c r="O244" s="215"/>
      <c r="V244">
        <v>6</v>
      </c>
    </row>
    <row r="245" spans="2:24" x14ac:dyDescent="0.2">
      <c r="C245" s="215"/>
      <c r="D245" s="215"/>
      <c r="O245" s="215"/>
      <c r="V245">
        <v>6</v>
      </c>
    </row>
    <row r="246" spans="2:24" x14ac:dyDescent="0.2">
      <c r="C246" s="215"/>
      <c r="D246" s="215"/>
      <c r="O246" s="215"/>
    </row>
    <row r="247" spans="2:24" x14ac:dyDescent="0.2">
      <c r="C247" s="215"/>
      <c r="D247" s="215"/>
      <c r="O247" s="215"/>
    </row>
    <row r="248" spans="2:24" x14ac:dyDescent="0.2">
      <c r="B248" s="575" t="s">
        <v>85</v>
      </c>
      <c r="C248" s="575"/>
      <c r="D248" s="575"/>
      <c r="E248" s="575"/>
      <c r="L248" s="575" t="s">
        <v>459</v>
      </c>
      <c r="M248" s="575"/>
      <c r="N248" s="575"/>
      <c r="O248" s="575"/>
    </row>
    <row r="249" spans="2:24" x14ac:dyDescent="0.2">
      <c r="B249" s="563" t="s">
        <v>86</v>
      </c>
      <c r="C249" s="563"/>
      <c r="D249" s="563"/>
      <c r="E249" s="563"/>
      <c r="L249" s="563" t="s">
        <v>460</v>
      </c>
      <c r="M249" s="563"/>
      <c r="N249" s="563"/>
      <c r="O249" s="563"/>
    </row>
  </sheetData>
  <autoFilter ref="A9:R237" xr:uid="{00000000-0009-0000-0000-000002000000}"/>
  <mergeCells count="28">
    <mergeCell ref="B242:E242"/>
    <mergeCell ref="B248:E248"/>
    <mergeCell ref="B249:E249"/>
    <mergeCell ref="B241:E241"/>
    <mergeCell ref="L242:O242"/>
    <mergeCell ref="L248:O248"/>
    <mergeCell ref="L249:O249"/>
    <mergeCell ref="C240:D240"/>
    <mergeCell ref="P6:P8"/>
    <mergeCell ref="O6:O8"/>
    <mergeCell ref="L240:O240"/>
    <mergeCell ref="K7:K8"/>
    <mergeCell ref="N6:N8"/>
    <mergeCell ref="I6:M6"/>
    <mergeCell ref="L7:L8"/>
    <mergeCell ref="M7:M8"/>
    <mergeCell ref="I7:I8"/>
    <mergeCell ref="J7:J8"/>
    <mergeCell ref="A1:P1"/>
    <mergeCell ref="A2:P2"/>
    <mergeCell ref="B6:B8"/>
    <mergeCell ref="H6:H8"/>
    <mergeCell ref="A6:A8"/>
    <mergeCell ref="C6:C8"/>
    <mergeCell ref="G6:G8"/>
    <mergeCell ref="D6:D8"/>
    <mergeCell ref="E6:E8"/>
    <mergeCell ref="F6:F8"/>
  </mergeCells>
  <pageMargins left="0.51181102362204722" right="0.15748031496062992" top="1.0236220472440944" bottom="0.74803149606299213" header="0.98425196850393704" footer="0.51181102362204722"/>
  <pageSetup paperSize="258" scale="65" firstPageNumber="2" orientation="landscape" useFirstPageNumber="1" r:id="rId1"/>
  <headerFooter>
    <oddFooter>&amp;C&amp;P&amp;RINSPEKTORAT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F256"/>
  <sheetViews>
    <sheetView view="pageBreakPreview" topLeftCell="B228" zoomScale="70" zoomScaleNormal="77" zoomScaleSheetLayoutView="70" workbookViewId="0">
      <selection activeCell="I236" sqref="I236"/>
    </sheetView>
  </sheetViews>
  <sheetFormatPr baseColWidth="10" defaultColWidth="9.1640625" defaultRowHeight="14" x14ac:dyDescent="0.15"/>
  <cols>
    <col min="1" max="1" width="5.33203125" style="335" hidden="1" customWidth="1"/>
    <col min="2" max="2" width="7.83203125" style="323" customWidth="1"/>
    <col min="3" max="3" width="27.1640625" style="333" customWidth="1"/>
    <col min="4" max="4" width="32.5" style="322" customWidth="1"/>
    <col min="5" max="5" width="12.5" style="333" customWidth="1"/>
    <col min="6" max="6" width="18.1640625" style="334" customWidth="1"/>
    <col min="7" max="7" width="22.6640625" style="323" customWidth="1"/>
    <col min="8" max="8" width="18.83203125" style="323" customWidth="1"/>
    <col min="9" max="9" width="13.1640625" style="333" customWidth="1"/>
    <col min="10" max="10" width="13.5" style="322" customWidth="1"/>
    <col min="11" max="11" width="21.5" style="323" bestFit="1" customWidth="1"/>
    <col min="12" max="12" width="16.6640625" style="323" bestFit="1" customWidth="1"/>
    <col min="13" max="13" width="10.83203125" style="333" customWidth="1"/>
    <col min="14" max="14" width="14.1640625" style="322" bestFit="1" customWidth="1"/>
    <col min="15" max="15" width="13.33203125" style="322" customWidth="1"/>
    <col min="16" max="17" width="21.5" style="322" customWidth="1"/>
    <col min="18" max="18" width="12.83203125" style="321" customWidth="1"/>
    <col min="19" max="19" width="9.5" style="325" customWidth="1"/>
    <col min="20" max="20" width="19.33203125" style="325" customWidth="1"/>
    <col min="21" max="21" width="12.83203125" style="325" customWidth="1"/>
    <col min="22" max="22" width="14.1640625" style="326" customWidth="1"/>
    <col min="23" max="23" width="12.83203125" style="326" customWidth="1"/>
    <col min="24" max="28" width="17" style="326" customWidth="1"/>
    <col min="29" max="29" width="19" style="326" bestFit="1" customWidth="1"/>
    <col min="30" max="30" width="22.5" style="326" customWidth="1"/>
    <col min="31" max="31" width="26" style="326" bestFit="1" customWidth="1"/>
    <col min="32" max="32" width="20.1640625" style="326" customWidth="1"/>
    <col min="33" max="33" width="10" style="321" customWidth="1"/>
    <col min="34" max="16384" width="9.1640625" style="321"/>
  </cols>
  <sheetData>
    <row r="1" spans="1:32" s="343" customFormat="1" ht="34" customHeight="1" x14ac:dyDescent="0.2">
      <c r="B1" s="581" t="s">
        <v>934</v>
      </c>
      <c r="C1" s="581"/>
      <c r="D1" s="581"/>
      <c r="E1" s="581"/>
      <c r="F1" s="581"/>
      <c r="G1" s="581"/>
      <c r="H1" s="581"/>
      <c r="I1" s="581"/>
      <c r="J1" s="581"/>
      <c r="K1" s="581"/>
      <c r="L1" s="581"/>
      <c r="M1" s="581"/>
      <c r="N1" s="581"/>
      <c r="O1" s="581"/>
      <c r="P1" s="581"/>
      <c r="Q1" s="581"/>
      <c r="S1" s="443"/>
      <c r="T1" s="443"/>
      <c r="U1" s="443"/>
      <c r="V1" s="430"/>
      <c r="W1" s="430"/>
      <c r="X1" s="430"/>
      <c r="Y1" s="430"/>
      <c r="Z1" s="430"/>
      <c r="AA1" s="430"/>
      <c r="AB1" s="430"/>
      <c r="AC1" s="430"/>
      <c r="AD1" s="430"/>
      <c r="AE1" s="430"/>
      <c r="AF1" s="430"/>
    </row>
    <row r="2" spans="1:32" s="343" customFormat="1" ht="34" customHeight="1" x14ac:dyDescent="0.2">
      <c r="B2" s="581" t="s">
        <v>946</v>
      </c>
      <c r="C2" s="581"/>
      <c r="D2" s="581"/>
      <c r="E2" s="581"/>
      <c r="F2" s="581"/>
      <c r="G2" s="581"/>
      <c r="H2" s="581"/>
      <c r="I2" s="581"/>
      <c r="J2" s="581"/>
      <c r="K2" s="581"/>
      <c r="L2" s="581"/>
      <c r="M2" s="581"/>
      <c r="N2" s="581"/>
      <c r="O2" s="581"/>
      <c r="P2" s="581"/>
      <c r="Q2" s="581"/>
      <c r="S2" s="443"/>
      <c r="T2" s="443"/>
      <c r="U2" s="443"/>
      <c r="V2" s="430"/>
      <c r="W2" s="430"/>
      <c r="X2" s="430"/>
      <c r="Y2" s="430"/>
      <c r="Z2" s="430"/>
      <c r="AA2" s="430"/>
      <c r="AB2" s="430"/>
      <c r="AC2" s="430"/>
      <c r="AD2" s="430"/>
      <c r="AE2" s="430"/>
      <c r="AF2" s="430"/>
    </row>
    <row r="3" spans="1:32" s="339" customFormat="1" x14ac:dyDescent="0.15">
      <c r="B3" s="432"/>
      <c r="C3" s="433"/>
      <c r="D3" s="432"/>
      <c r="E3" s="433"/>
      <c r="F3" s="434"/>
      <c r="G3" s="432"/>
      <c r="H3" s="432"/>
      <c r="I3" s="433"/>
      <c r="J3" s="432"/>
      <c r="K3" s="432"/>
      <c r="L3" s="432"/>
      <c r="M3" s="433"/>
      <c r="N3" s="432"/>
      <c r="O3" s="432"/>
      <c r="P3" s="435"/>
      <c r="Q3" s="432"/>
      <c r="S3" s="424"/>
      <c r="T3" s="424"/>
      <c r="U3" s="424"/>
      <c r="V3" s="425"/>
      <c r="W3" s="425"/>
      <c r="X3" s="425"/>
      <c r="Y3" s="425"/>
      <c r="Z3" s="425"/>
      <c r="AA3" s="425"/>
      <c r="AB3" s="425"/>
      <c r="AC3" s="425"/>
      <c r="AD3" s="425"/>
      <c r="AE3" s="425"/>
      <c r="AF3" s="425"/>
    </row>
    <row r="4" spans="1:32" s="339" customFormat="1" ht="17.25" customHeight="1" x14ac:dyDescent="0.15">
      <c r="B4" s="432"/>
      <c r="C4" s="433"/>
      <c r="D4" s="436"/>
      <c r="E4" s="433"/>
      <c r="F4" s="437"/>
      <c r="G4" s="436"/>
      <c r="H4" s="436"/>
      <c r="I4" s="433"/>
      <c r="J4" s="436"/>
      <c r="K4" s="436"/>
      <c r="L4" s="436"/>
      <c r="M4" s="433"/>
      <c r="N4" s="436"/>
      <c r="O4" s="436"/>
      <c r="P4" s="438"/>
      <c r="Q4" s="436"/>
      <c r="S4" s="424"/>
      <c r="T4" s="424"/>
      <c r="U4" s="424"/>
      <c r="V4" s="425"/>
      <c r="W4" s="425"/>
      <c r="X4" s="425"/>
      <c r="Y4" s="425"/>
      <c r="Z4" s="425"/>
      <c r="AA4" s="425"/>
      <c r="AB4" s="425"/>
      <c r="AC4" s="425"/>
      <c r="AD4" s="425"/>
      <c r="AE4" s="425"/>
      <c r="AF4" s="425"/>
    </row>
    <row r="5" spans="1:32" s="343" customFormat="1" ht="22" customHeight="1" thickBot="1" x14ac:dyDescent="0.25">
      <c r="B5" s="576" t="s">
        <v>690</v>
      </c>
      <c r="C5" s="576"/>
      <c r="D5" s="576"/>
      <c r="E5" s="426"/>
      <c r="F5" s="495"/>
      <c r="G5" s="426"/>
      <c r="H5" s="426"/>
      <c r="I5" s="426"/>
      <c r="J5" s="496"/>
      <c r="K5" s="426"/>
      <c r="L5" s="426"/>
      <c r="M5" s="426"/>
      <c r="N5" s="496"/>
      <c r="O5" s="496"/>
      <c r="P5" s="497"/>
      <c r="Q5" s="496"/>
      <c r="S5" s="443"/>
      <c r="T5" s="443"/>
      <c r="U5" s="443"/>
      <c r="V5" s="430"/>
      <c r="W5" s="430"/>
      <c r="X5" s="430"/>
      <c r="Y5" s="430"/>
      <c r="Z5" s="430"/>
      <c r="AA5" s="430"/>
      <c r="AB5" s="430"/>
      <c r="AC5" s="430"/>
      <c r="AD5" s="430"/>
      <c r="AE5" s="430"/>
      <c r="AF5" s="430"/>
    </row>
    <row r="6" spans="1:32" s="344" customFormat="1" ht="29.25" customHeight="1" x14ac:dyDescent="0.15">
      <c r="B6" s="582" t="s">
        <v>442</v>
      </c>
      <c r="C6" s="585" t="s">
        <v>449</v>
      </c>
      <c r="D6" s="588" t="s">
        <v>443</v>
      </c>
      <c r="E6" s="588" t="s">
        <v>450</v>
      </c>
      <c r="F6" s="588" t="s">
        <v>461</v>
      </c>
      <c r="G6" s="588" t="s">
        <v>462</v>
      </c>
      <c r="H6" s="588" t="s">
        <v>463</v>
      </c>
      <c r="I6" s="588" t="s">
        <v>464</v>
      </c>
      <c r="J6" s="588" t="s">
        <v>455</v>
      </c>
      <c r="K6" s="588"/>
      <c r="L6" s="588"/>
      <c r="M6" s="588"/>
      <c r="N6" s="588"/>
      <c r="O6" s="588" t="s">
        <v>469</v>
      </c>
      <c r="P6" s="588" t="s">
        <v>470</v>
      </c>
      <c r="Q6" s="591" t="s">
        <v>471</v>
      </c>
      <c r="S6" s="579" t="s">
        <v>697</v>
      </c>
      <c r="T6" s="579" t="s">
        <v>698</v>
      </c>
      <c r="U6" s="579" t="s">
        <v>699</v>
      </c>
      <c r="V6" s="577" t="s">
        <v>700</v>
      </c>
      <c r="W6" s="577" t="s">
        <v>851</v>
      </c>
      <c r="X6" s="577" t="s">
        <v>701</v>
      </c>
      <c r="Y6" s="577" t="s">
        <v>702</v>
      </c>
      <c r="Z6" s="577" t="s">
        <v>703</v>
      </c>
      <c r="AA6" s="577" t="s">
        <v>704</v>
      </c>
      <c r="AB6" s="577" t="s">
        <v>705</v>
      </c>
      <c r="AC6" s="577" t="s">
        <v>706</v>
      </c>
      <c r="AD6" s="577" t="s">
        <v>888</v>
      </c>
      <c r="AE6" s="577" t="s">
        <v>889</v>
      </c>
      <c r="AF6" s="577" t="s">
        <v>852</v>
      </c>
    </row>
    <row r="7" spans="1:32" s="339" customFormat="1" ht="22.5" customHeight="1" x14ac:dyDescent="0.15">
      <c r="B7" s="583"/>
      <c r="C7" s="586"/>
      <c r="D7" s="589"/>
      <c r="E7" s="589"/>
      <c r="F7" s="589"/>
      <c r="G7" s="589"/>
      <c r="H7" s="589"/>
      <c r="I7" s="589"/>
      <c r="J7" s="594" t="s">
        <v>465</v>
      </c>
      <c r="K7" s="594" t="s">
        <v>466</v>
      </c>
      <c r="L7" s="594" t="s">
        <v>467</v>
      </c>
      <c r="M7" s="594" t="s">
        <v>468</v>
      </c>
      <c r="N7" s="594" t="s">
        <v>19</v>
      </c>
      <c r="O7" s="589"/>
      <c r="P7" s="589"/>
      <c r="Q7" s="592"/>
      <c r="S7" s="580"/>
      <c r="T7" s="580"/>
      <c r="U7" s="580"/>
      <c r="V7" s="578"/>
      <c r="W7" s="578"/>
      <c r="X7" s="578"/>
      <c r="Y7" s="578"/>
      <c r="Z7" s="578"/>
      <c r="AA7" s="578"/>
      <c r="AB7" s="578"/>
      <c r="AC7" s="578"/>
      <c r="AD7" s="578"/>
      <c r="AE7" s="578"/>
      <c r="AF7" s="578"/>
    </row>
    <row r="8" spans="1:32" s="339" customFormat="1" ht="9.75" customHeight="1" thickBot="1" x14ac:dyDescent="0.2">
      <c r="B8" s="584"/>
      <c r="C8" s="587"/>
      <c r="D8" s="590"/>
      <c r="E8" s="590"/>
      <c r="F8" s="590"/>
      <c r="G8" s="590"/>
      <c r="H8" s="590"/>
      <c r="I8" s="590"/>
      <c r="J8" s="595"/>
      <c r="K8" s="595"/>
      <c r="L8" s="595"/>
      <c r="M8" s="595"/>
      <c r="N8" s="595"/>
      <c r="O8" s="590"/>
      <c r="P8" s="590"/>
      <c r="Q8" s="593"/>
      <c r="S8" s="424"/>
      <c r="T8" s="424"/>
      <c r="U8" s="424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</row>
    <row r="9" spans="1:32" s="339" customFormat="1" ht="21" customHeight="1" thickBot="1" x14ac:dyDescent="0.2">
      <c r="A9" s="339" t="s">
        <v>430</v>
      </c>
      <c r="B9" s="513">
        <v>1</v>
      </c>
      <c r="C9" s="514">
        <v>2</v>
      </c>
      <c r="D9" s="514">
        <v>3</v>
      </c>
      <c r="E9" s="515">
        <v>4</v>
      </c>
      <c r="F9" s="516">
        <v>5</v>
      </c>
      <c r="G9" s="515">
        <v>6</v>
      </c>
      <c r="H9" s="514">
        <v>7</v>
      </c>
      <c r="I9" s="514">
        <v>8</v>
      </c>
      <c r="J9" s="514">
        <v>9</v>
      </c>
      <c r="K9" s="515">
        <v>10</v>
      </c>
      <c r="L9" s="514">
        <v>11</v>
      </c>
      <c r="M9" s="514">
        <v>12</v>
      </c>
      <c r="N9" s="515">
        <v>13</v>
      </c>
      <c r="O9" s="515">
        <v>14</v>
      </c>
      <c r="P9" s="514">
        <v>15</v>
      </c>
      <c r="Q9" s="517">
        <v>16</v>
      </c>
      <c r="R9" s="339" t="s">
        <v>919</v>
      </c>
      <c r="S9" s="339" t="s">
        <v>919</v>
      </c>
      <c r="T9" s="339" t="s">
        <v>919</v>
      </c>
      <c r="U9" s="339" t="s">
        <v>919</v>
      </c>
      <c r="V9" s="339" t="s">
        <v>919</v>
      </c>
      <c r="W9" s="339" t="s">
        <v>919</v>
      </c>
      <c r="X9" s="339" t="s">
        <v>919</v>
      </c>
      <c r="Y9" s="339" t="s">
        <v>919</v>
      </c>
      <c r="Z9" s="339" t="s">
        <v>919</v>
      </c>
      <c r="AA9" s="339" t="s">
        <v>919</v>
      </c>
      <c r="AB9" s="339" t="s">
        <v>919</v>
      </c>
      <c r="AC9" s="339" t="s">
        <v>919</v>
      </c>
      <c r="AD9" s="339" t="s">
        <v>919</v>
      </c>
      <c r="AE9" s="339" t="s">
        <v>919</v>
      </c>
      <c r="AF9" s="339" t="s">
        <v>919</v>
      </c>
    </row>
    <row r="10" spans="1:32" s="343" customFormat="1" ht="28.5" customHeight="1" thickTop="1" x14ac:dyDescent="0.2">
      <c r="B10" s="508"/>
      <c r="C10" s="509"/>
      <c r="D10" s="510"/>
      <c r="E10" s="509"/>
      <c r="F10" s="511"/>
      <c r="G10" s="509"/>
      <c r="H10" s="509"/>
      <c r="I10" s="509"/>
      <c r="J10" s="510"/>
      <c r="K10" s="509"/>
      <c r="L10" s="509"/>
      <c r="M10" s="509"/>
      <c r="N10" s="510"/>
      <c r="O10" s="510"/>
      <c r="P10" s="510"/>
      <c r="Q10" s="512"/>
      <c r="S10" s="443"/>
      <c r="T10" s="443"/>
      <c r="U10" s="443"/>
      <c r="V10" s="430"/>
      <c r="W10" s="430"/>
      <c r="X10" s="430"/>
      <c r="Y10" s="430"/>
      <c r="Z10" s="430"/>
      <c r="AA10" s="430"/>
      <c r="AB10" s="430"/>
      <c r="AC10" s="430"/>
      <c r="AD10" s="430"/>
      <c r="AE10" s="430"/>
      <c r="AF10" s="430"/>
    </row>
    <row r="11" spans="1:32" s="358" customFormat="1" ht="34" customHeight="1" x14ac:dyDescent="0.2">
      <c r="B11" s="499" t="s">
        <v>88</v>
      </c>
      <c r="C11" s="444" t="s">
        <v>472</v>
      </c>
      <c r="D11" s="445"/>
      <c r="E11" s="439"/>
      <c r="F11" s="446"/>
      <c r="G11" s="439"/>
      <c r="H11" s="439"/>
      <c r="I11" s="447"/>
      <c r="J11" s="445"/>
      <c r="K11" s="439"/>
      <c r="L11" s="439"/>
      <c r="M11" s="439"/>
      <c r="N11" s="445"/>
      <c r="O11" s="448"/>
      <c r="P11" s="449">
        <f>SUM(P12,P14,P30,P33,P35,P222,P229,P236,P239,P242)</f>
        <v>2866635672.8389974</v>
      </c>
      <c r="Q11" s="500"/>
      <c r="R11" s="450"/>
      <c r="S11" s="451"/>
      <c r="T11" s="451"/>
      <c r="U11" s="451"/>
      <c r="V11" s="452"/>
      <c r="W11" s="452"/>
      <c r="X11" s="452" t="e">
        <f t="shared" ref="X11:AF11" si="0">X12+X14+X30+X33+X35+X222+X229+X236+X239+X242</f>
        <v>#REF!</v>
      </c>
      <c r="Y11" s="452" t="e">
        <f t="shared" si="0"/>
        <v>#REF!</v>
      </c>
      <c r="Z11" s="452" t="e">
        <f t="shared" si="0"/>
        <v>#REF!</v>
      </c>
      <c r="AA11" s="452" t="e">
        <f t="shared" si="0"/>
        <v>#REF!</v>
      </c>
      <c r="AB11" s="452" t="e">
        <f t="shared" si="0"/>
        <v>#REF!</v>
      </c>
      <c r="AC11" s="452" t="e">
        <f t="shared" si="0"/>
        <v>#REF!</v>
      </c>
      <c r="AD11" s="452" t="e">
        <f t="shared" si="0"/>
        <v>#REF!</v>
      </c>
      <c r="AE11" s="452" t="e">
        <f t="shared" si="0"/>
        <v>#REF!</v>
      </c>
      <c r="AF11" s="452" t="e">
        <f t="shared" si="0"/>
        <v>#REF!</v>
      </c>
    </row>
    <row r="12" spans="1:32" s="358" customFormat="1" ht="34" customHeight="1" x14ac:dyDescent="0.2">
      <c r="B12" s="499" t="s">
        <v>90</v>
      </c>
      <c r="C12" s="444" t="s">
        <v>473</v>
      </c>
      <c r="D12" s="439" t="s">
        <v>398</v>
      </c>
      <c r="E12" s="439"/>
      <c r="F12" s="446"/>
      <c r="G12" s="439"/>
      <c r="H12" s="439"/>
      <c r="I12" s="447"/>
      <c r="J12" s="445"/>
      <c r="K12" s="439"/>
      <c r="L12" s="439"/>
      <c r="M12" s="439"/>
      <c r="N12" s="445"/>
      <c r="O12" s="448"/>
      <c r="P12" s="453">
        <v>0</v>
      </c>
      <c r="Q12" s="500"/>
      <c r="R12" s="450"/>
      <c r="S12" s="451"/>
      <c r="T12" s="451"/>
      <c r="U12" s="451"/>
      <c r="V12" s="452"/>
      <c r="W12" s="452"/>
      <c r="X12" s="452" t="e">
        <f>#REF!</f>
        <v>#REF!</v>
      </c>
      <c r="Y12" s="452" t="e">
        <f>#REF!</f>
        <v>#REF!</v>
      </c>
      <c r="Z12" s="452" t="e">
        <f>#REF!</f>
        <v>#REF!</v>
      </c>
      <c r="AA12" s="452" t="e">
        <f>#REF!</f>
        <v>#REF!</v>
      </c>
      <c r="AB12" s="452" t="e">
        <f>#REF!</f>
        <v>#REF!</v>
      </c>
      <c r="AC12" s="452" t="e">
        <f>#REF!</f>
        <v>#REF!</v>
      </c>
      <c r="AD12" s="452" t="e">
        <f>#REF!</f>
        <v>#REF!</v>
      </c>
      <c r="AE12" s="452" t="e">
        <f>#REF!</f>
        <v>#REF!</v>
      </c>
      <c r="AF12" s="452" t="e">
        <f>#REF!</f>
        <v>#REF!</v>
      </c>
    </row>
    <row r="13" spans="1:32" s="343" customFormat="1" ht="34" customHeight="1" x14ac:dyDescent="0.2">
      <c r="B13" s="498"/>
      <c r="C13" s="440" t="s">
        <v>474</v>
      </c>
      <c r="D13" s="441"/>
      <c r="E13" s="440"/>
      <c r="F13" s="442"/>
      <c r="G13" s="440"/>
      <c r="H13" s="440"/>
      <c r="I13" s="455"/>
      <c r="J13" s="441"/>
      <c r="K13" s="440"/>
      <c r="L13" s="440"/>
      <c r="M13" s="440"/>
      <c r="N13" s="441"/>
      <c r="O13" s="456"/>
      <c r="P13" s="441"/>
      <c r="Q13" s="501"/>
      <c r="R13" s="454"/>
      <c r="S13" s="443"/>
      <c r="T13" s="443"/>
      <c r="U13" s="443"/>
      <c r="V13" s="430"/>
      <c r="W13" s="430"/>
      <c r="X13" s="430"/>
      <c r="Y13" s="430"/>
      <c r="Z13" s="430"/>
      <c r="AA13" s="430"/>
      <c r="AB13" s="430"/>
      <c r="AC13" s="430"/>
      <c r="AD13" s="430"/>
      <c r="AE13" s="430"/>
      <c r="AF13" s="430"/>
    </row>
    <row r="14" spans="1:32" s="358" customFormat="1" ht="34" customHeight="1" x14ac:dyDescent="0.2">
      <c r="B14" s="499" t="s">
        <v>93</v>
      </c>
      <c r="C14" s="444" t="s">
        <v>475</v>
      </c>
      <c r="D14" s="445"/>
      <c r="E14" s="439"/>
      <c r="F14" s="446"/>
      <c r="G14" s="439"/>
      <c r="H14" s="439"/>
      <c r="I14" s="447"/>
      <c r="J14" s="445"/>
      <c r="K14" s="439"/>
      <c r="L14" s="439"/>
      <c r="M14" s="439"/>
      <c r="N14" s="445"/>
      <c r="O14" s="448"/>
      <c r="P14" s="449">
        <f>SUM(P15:P28)</f>
        <v>1684156719.2930148</v>
      </c>
      <c r="Q14" s="500"/>
      <c r="R14" s="450"/>
      <c r="S14" s="451"/>
      <c r="T14" s="451"/>
      <c r="U14" s="451"/>
      <c r="V14" s="452"/>
      <c r="W14" s="452"/>
      <c r="X14" s="452">
        <f t="shared" ref="X14:AF14" si="1">SUM(X15:X28)</f>
        <v>324515762.92850238</v>
      </c>
      <c r="Y14" s="452">
        <f t="shared" si="1"/>
        <v>109043703.19551894</v>
      </c>
      <c r="Z14" s="452">
        <f t="shared" si="1"/>
        <v>214808102.75614497</v>
      </c>
      <c r="AA14" s="452">
        <f t="shared" si="1"/>
        <v>186004950.17044449</v>
      </c>
      <c r="AB14" s="452">
        <f t="shared" si="1"/>
        <v>186004950.17044449</v>
      </c>
      <c r="AC14" s="452">
        <f t="shared" si="1"/>
        <v>186004950.17044449</v>
      </c>
      <c r="AD14" s="452">
        <f t="shared" si="1"/>
        <v>186004950.17044449</v>
      </c>
      <c r="AE14" s="452">
        <f t="shared" si="1"/>
        <v>1392387369.5619442</v>
      </c>
      <c r="AF14" s="452">
        <f t="shared" si="1"/>
        <v>291769349.73107052</v>
      </c>
    </row>
    <row r="15" spans="1:32" s="343" customFormat="1" ht="34" customHeight="1" x14ac:dyDescent="0.2">
      <c r="B15" s="498">
        <v>1</v>
      </c>
      <c r="C15" s="440" t="s">
        <v>584</v>
      </c>
      <c r="D15" s="457" t="s">
        <v>95</v>
      </c>
      <c r="E15" s="440" t="s">
        <v>84</v>
      </c>
      <c r="F15" s="442" t="s">
        <v>97</v>
      </c>
      <c r="G15" s="440" t="s">
        <v>98</v>
      </c>
      <c r="H15" s="440" t="s">
        <v>84</v>
      </c>
      <c r="I15" s="440" t="s">
        <v>107</v>
      </c>
      <c r="J15" s="441"/>
      <c r="K15" s="440" t="s">
        <v>109</v>
      </c>
      <c r="L15" s="440" t="s">
        <v>110</v>
      </c>
      <c r="M15" s="440" t="s">
        <v>922</v>
      </c>
      <c r="N15" s="441" t="s">
        <v>923</v>
      </c>
      <c r="O15" s="440" t="s">
        <v>101</v>
      </c>
      <c r="P15" s="458">
        <v>4000000</v>
      </c>
      <c r="Q15" s="501" t="s">
        <v>142</v>
      </c>
      <c r="R15" s="454"/>
      <c r="S15" s="443" t="str">
        <f t="shared" ref="S15:S27" si="2">LEFT(C15,8)</f>
        <v>02.03.01</v>
      </c>
      <c r="T15" s="443" t="str">
        <f t="shared" ref="T15:T20" si="3">VLOOKUP(S15,UE,3,FALSE)</f>
        <v>Alat Angkutan Darat Bermotor</v>
      </c>
      <c r="U15" s="443">
        <f t="shared" ref="U15:U20" si="4">VLOOKUP(S15,UE,4,FALSE)</f>
        <v>7</v>
      </c>
      <c r="V15" s="430">
        <f t="shared" ref="V15:V27" si="5">P15/U15</f>
        <v>571428.57142857148</v>
      </c>
      <c r="W15" s="413">
        <f t="shared" ref="W15:W23" si="6">IF(2013-I15+1&gt;U15,U15,IF(2013-I15+1&lt;0,0,(2013-I15+1)))</f>
        <v>7</v>
      </c>
      <c r="X15" s="414">
        <f t="shared" ref="X15:X20" si="7">W15*V15</f>
        <v>4000000.0000000005</v>
      </c>
      <c r="Y15" s="414">
        <f t="shared" ref="Y15:Y21" si="8">IF(P15=X15,0,V15)</f>
        <v>0</v>
      </c>
      <c r="Z15" s="414">
        <f t="shared" ref="Z15:Z27" si="9">IF(P15=X15+Y15,0,V15)</f>
        <v>0</v>
      </c>
      <c r="AA15" s="414">
        <f t="shared" ref="AA15:AA27" si="10">IF(P15=X15+Y15+Z15,0,V15)</f>
        <v>0</v>
      </c>
      <c r="AB15" s="414">
        <f t="shared" ref="AB15:AB27" si="11">IF(P15=X15+Y15+Z15+AA15,0,V15)</f>
        <v>0</v>
      </c>
      <c r="AC15" s="414">
        <f t="shared" ref="AC15:AC27" si="12">IF(P15=X15+Y15+Z15+AA15+AB15,0,V15)</f>
        <v>0</v>
      </c>
      <c r="AD15" s="414">
        <f t="shared" ref="AD15:AD27" si="13">IF(P15=X15+Y15+Z15+AA15+AB15+AC15,0,V15)</f>
        <v>0</v>
      </c>
      <c r="AE15" s="430">
        <f>SUM(X15:AD15)</f>
        <v>4000000.0000000005</v>
      </c>
      <c r="AF15" s="430">
        <f t="shared" ref="AF15:AF27" si="14">P15-AE15</f>
        <v>0</v>
      </c>
    </row>
    <row r="16" spans="1:32" s="343" customFormat="1" ht="34" customHeight="1" x14ac:dyDescent="0.2">
      <c r="B16" s="498">
        <v>2</v>
      </c>
      <c r="C16" s="440" t="s">
        <v>584</v>
      </c>
      <c r="D16" s="457" t="s">
        <v>95</v>
      </c>
      <c r="E16" s="440" t="s">
        <v>84</v>
      </c>
      <c r="F16" s="442" t="s">
        <v>113</v>
      </c>
      <c r="G16" s="440" t="s">
        <v>114</v>
      </c>
      <c r="H16" s="440" t="s">
        <v>84</v>
      </c>
      <c r="I16" s="440" t="s">
        <v>118</v>
      </c>
      <c r="J16" s="441"/>
      <c r="K16" s="440" t="s">
        <v>115</v>
      </c>
      <c r="L16" s="440" t="s">
        <v>116</v>
      </c>
      <c r="M16" s="440"/>
      <c r="N16" s="441" t="s">
        <v>117</v>
      </c>
      <c r="O16" s="440" t="s">
        <v>101</v>
      </c>
      <c r="P16" s="458">
        <v>5000000</v>
      </c>
      <c r="Q16" s="501" t="s">
        <v>63</v>
      </c>
      <c r="R16" s="454"/>
      <c r="S16" s="443" t="str">
        <f t="shared" si="2"/>
        <v>02.03.01</v>
      </c>
      <c r="T16" s="443" t="str">
        <f t="shared" si="3"/>
        <v>Alat Angkutan Darat Bermotor</v>
      </c>
      <c r="U16" s="443">
        <f t="shared" si="4"/>
        <v>7</v>
      </c>
      <c r="V16" s="430">
        <f t="shared" si="5"/>
        <v>714285.71428571432</v>
      </c>
      <c r="W16" s="413">
        <f t="shared" si="6"/>
        <v>7</v>
      </c>
      <c r="X16" s="414">
        <f t="shared" si="7"/>
        <v>5000000</v>
      </c>
      <c r="Y16" s="414">
        <f t="shared" si="8"/>
        <v>0</v>
      </c>
      <c r="Z16" s="414">
        <f t="shared" si="9"/>
        <v>0</v>
      </c>
      <c r="AA16" s="414">
        <f t="shared" si="10"/>
        <v>0</v>
      </c>
      <c r="AB16" s="414">
        <f t="shared" si="11"/>
        <v>0</v>
      </c>
      <c r="AC16" s="414">
        <f t="shared" si="12"/>
        <v>0</v>
      </c>
      <c r="AD16" s="414">
        <f t="shared" si="13"/>
        <v>0</v>
      </c>
      <c r="AE16" s="430">
        <f t="shared" ref="AE16:AE21" si="15">SUM(X16:AD16)</f>
        <v>5000000</v>
      </c>
      <c r="AF16" s="430">
        <f t="shared" si="14"/>
        <v>0</v>
      </c>
    </row>
    <row r="17" spans="2:32" s="460" customFormat="1" ht="34" customHeight="1" x14ac:dyDescent="0.2">
      <c r="B17" s="498">
        <v>3</v>
      </c>
      <c r="C17" s="440" t="s">
        <v>585</v>
      </c>
      <c r="D17" s="457" t="s">
        <v>120</v>
      </c>
      <c r="E17" s="440" t="s">
        <v>84</v>
      </c>
      <c r="F17" s="442" t="s">
        <v>122</v>
      </c>
      <c r="G17" s="440" t="s">
        <v>123</v>
      </c>
      <c r="H17" s="440" t="s">
        <v>84</v>
      </c>
      <c r="I17" s="440" t="s">
        <v>126</v>
      </c>
      <c r="J17" s="441"/>
      <c r="K17" s="440" t="s">
        <v>933</v>
      </c>
      <c r="L17" s="440" t="s">
        <v>125</v>
      </c>
      <c r="M17" s="440" t="s">
        <v>921</v>
      </c>
      <c r="N17" s="457">
        <v>2231472</v>
      </c>
      <c r="O17" s="440" t="s">
        <v>101</v>
      </c>
      <c r="P17" s="458">
        <v>140000000</v>
      </c>
      <c r="Q17" s="502" t="s">
        <v>920</v>
      </c>
      <c r="R17" s="459"/>
      <c r="S17" s="460" t="str">
        <f t="shared" si="2"/>
        <v>02.03.01</v>
      </c>
      <c r="T17" s="460" t="str">
        <f t="shared" si="3"/>
        <v>Alat Angkutan Darat Bermotor</v>
      </c>
      <c r="U17" s="460">
        <f t="shared" si="4"/>
        <v>7</v>
      </c>
      <c r="V17" s="461">
        <f t="shared" si="5"/>
        <v>20000000</v>
      </c>
      <c r="W17" s="462">
        <f t="shared" si="6"/>
        <v>7</v>
      </c>
      <c r="X17" s="463">
        <f t="shared" si="7"/>
        <v>140000000</v>
      </c>
      <c r="Y17" s="463">
        <f t="shared" si="8"/>
        <v>0</v>
      </c>
      <c r="Z17" s="463">
        <f t="shared" si="9"/>
        <v>0</v>
      </c>
      <c r="AA17" s="463">
        <f t="shared" si="10"/>
        <v>0</v>
      </c>
      <c r="AB17" s="463">
        <f t="shared" si="11"/>
        <v>0</v>
      </c>
      <c r="AC17" s="463">
        <f t="shared" si="12"/>
        <v>0</v>
      </c>
      <c r="AD17" s="463">
        <f t="shared" si="13"/>
        <v>0</v>
      </c>
      <c r="AE17" s="461">
        <f t="shared" si="15"/>
        <v>140000000</v>
      </c>
      <c r="AF17" s="461">
        <f t="shared" si="14"/>
        <v>0</v>
      </c>
    </row>
    <row r="18" spans="2:32" s="343" customFormat="1" ht="34" customHeight="1" x14ac:dyDescent="0.2">
      <c r="B18" s="498">
        <v>4</v>
      </c>
      <c r="C18" s="440" t="s">
        <v>584</v>
      </c>
      <c r="D18" s="457" t="s">
        <v>95</v>
      </c>
      <c r="E18" s="440" t="s">
        <v>84</v>
      </c>
      <c r="F18" s="442" t="s">
        <v>113</v>
      </c>
      <c r="G18" s="440" t="s">
        <v>128</v>
      </c>
      <c r="H18" s="440" t="s">
        <v>84</v>
      </c>
      <c r="I18" s="440" t="s">
        <v>126</v>
      </c>
      <c r="J18" s="441"/>
      <c r="K18" s="440" t="s">
        <v>925</v>
      </c>
      <c r="L18" s="440" t="s">
        <v>926</v>
      </c>
      <c r="M18" s="440" t="s">
        <v>924</v>
      </c>
      <c r="N18" s="457">
        <v>5002444</v>
      </c>
      <c r="O18" s="440" t="s">
        <v>101</v>
      </c>
      <c r="P18" s="458">
        <v>10500000</v>
      </c>
      <c r="Q18" s="501" t="s">
        <v>63</v>
      </c>
      <c r="R18" s="454"/>
      <c r="S18" s="443" t="str">
        <f t="shared" si="2"/>
        <v>02.03.01</v>
      </c>
      <c r="T18" s="443" t="str">
        <f t="shared" si="3"/>
        <v>Alat Angkutan Darat Bermotor</v>
      </c>
      <c r="U18" s="443">
        <f t="shared" si="4"/>
        <v>7</v>
      </c>
      <c r="V18" s="430">
        <f t="shared" si="5"/>
        <v>1500000</v>
      </c>
      <c r="W18" s="413">
        <f t="shared" si="6"/>
        <v>7</v>
      </c>
      <c r="X18" s="414">
        <f t="shared" si="7"/>
        <v>10500000</v>
      </c>
      <c r="Y18" s="414">
        <f t="shared" si="8"/>
        <v>0</v>
      </c>
      <c r="Z18" s="414">
        <f t="shared" si="9"/>
        <v>0</v>
      </c>
      <c r="AA18" s="414">
        <f t="shared" si="10"/>
        <v>0</v>
      </c>
      <c r="AB18" s="414">
        <f t="shared" si="11"/>
        <v>0</v>
      </c>
      <c r="AC18" s="414">
        <f t="shared" si="12"/>
        <v>0</v>
      </c>
      <c r="AD18" s="414">
        <f t="shared" si="13"/>
        <v>0</v>
      </c>
      <c r="AE18" s="430">
        <f t="shared" si="15"/>
        <v>10500000</v>
      </c>
      <c r="AF18" s="430">
        <f t="shared" si="14"/>
        <v>0</v>
      </c>
    </row>
    <row r="19" spans="2:32" s="343" customFormat="1" ht="34" customHeight="1" x14ac:dyDescent="0.2">
      <c r="B19" s="498">
        <v>5</v>
      </c>
      <c r="C19" s="440" t="s">
        <v>584</v>
      </c>
      <c r="D19" s="457" t="s">
        <v>95</v>
      </c>
      <c r="E19" s="440" t="s">
        <v>84</v>
      </c>
      <c r="F19" s="442" t="s">
        <v>113</v>
      </c>
      <c r="G19" s="440" t="s">
        <v>128</v>
      </c>
      <c r="H19" s="440" t="s">
        <v>84</v>
      </c>
      <c r="I19" s="440" t="s">
        <v>126</v>
      </c>
      <c r="J19" s="441"/>
      <c r="K19" s="440" t="s">
        <v>927</v>
      </c>
      <c r="L19" s="440" t="s">
        <v>928</v>
      </c>
      <c r="M19" s="440" t="s">
        <v>931</v>
      </c>
      <c r="N19" s="457">
        <v>5002447</v>
      </c>
      <c r="O19" s="440" t="s">
        <v>101</v>
      </c>
      <c r="P19" s="458">
        <v>10500000</v>
      </c>
      <c r="Q19" s="501" t="s">
        <v>63</v>
      </c>
      <c r="R19" s="454"/>
      <c r="S19" s="443" t="str">
        <f t="shared" si="2"/>
        <v>02.03.01</v>
      </c>
      <c r="T19" s="443" t="str">
        <f t="shared" si="3"/>
        <v>Alat Angkutan Darat Bermotor</v>
      </c>
      <c r="U19" s="443">
        <f t="shared" si="4"/>
        <v>7</v>
      </c>
      <c r="V19" s="430">
        <f t="shared" si="5"/>
        <v>1500000</v>
      </c>
      <c r="W19" s="413">
        <f t="shared" si="6"/>
        <v>7</v>
      </c>
      <c r="X19" s="414">
        <f t="shared" si="7"/>
        <v>10500000</v>
      </c>
      <c r="Y19" s="414">
        <f t="shared" si="8"/>
        <v>0</v>
      </c>
      <c r="Z19" s="414">
        <f t="shared" si="9"/>
        <v>0</v>
      </c>
      <c r="AA19" s="414">
        <f t="shared" si="10"/>
        <v>0</v>
      </c>
      <c r="AB19" s="414">
        <f t="shared" si="11"/>
        <v>0</v>
      </c>
      <c r="AC19" s="414">
        <f t="shared" si="12"/>
        <v>0</v>
      </c>
      <c r="AD19" s="414">
        <f t="shared" si="13"/>
        <v>0</v>
      </c>
      <c r="AE19" s="430">
        <f t="shared" si="15"/>
        <v>10500000</v>
      </c>
      <c r="AF19" s="430">
        <f t="shared" si="14"/>
        <v>0</v>
      </c>
    </row>
    <row r="20" spans="2:32" s="343" customFormat="1" ht="34" customHeight="1" x14ac:dyDescent="0.2">
      <c r="B20" s="498">
        <v>6</v>
      </c>
      <c r="C20" s="440" t="s">
        <v>584</v>
      </c>
      <c r="D20" s="457" t="s">
        <v>95</v>
      </c>
      <c r="E20" s="440" t="s">
        <v>84</v>
      </c>
      <c r="F20" s="442" t="s">
        <v>113</v>
      </c>
      <c r="G20" s="440" t="s">
        <v>128</v>
      </c>
      <c r="H20" s="440" t="s">
        <v>84</v>
      </c>
      <c r="I20" s="440" t="s">
        <v>126</v>
      </c>
      <c r="J20" s="441"/>
      <c r="K20" s="440" t="s">
        <v>929</v>
      </c>
      <c r="L20" s="440" t="s">
        <v>930</v>
      </c>
      <c r="M20" s="440" t="s">
        <v>932</v>
      </c>
      <c r="N20" s="457">
        <v>5002454</v>
      </c>
      <c r="O20" s="440" t="s">
        <v>101</v>
      </c>
      <c r="P20" s="458">
        <v>10500000</v>
      </c>
      <c r="Q20" s="501" t="s">
        <v>63</v>
      </c>
      <c r="R20" s="454"/>
      <c r="S20" s="443" t="str">
        <f t="shared" si="2"/>
        <v>02.03.01</v>
      </c>
      <c r="T20" s="443" t="str">
        <f t="shared" si="3"/>
        <v>Alat Angkutan Darat Bermotor</v>
      </c>
      <c r="U20" s="443">
        <f t="shared" si="4"/>
        <v>7</v>
      </c>
      <c r="V20" s="430">
        <f t="shared" si="5"/>
        <v>1500000</v>
      </c>
      <c r="W20" s="413">
        <f t="shared" si="6"/>
        <v>7</v>
      </c>
      <c r="X20" s="414">
        <f t="shared" si="7"/>
        <v>10500000</v>
      </c>
      <c r="Y20" s="414">
        <f t="shared" si="8"/>
        <v>0</v>
      </c>
      <c r="Z20" s="414">
        <f t="shared" si="9"/>
        <v>0</v>
      </c>
      <c r="AA20" s="414">
        <f t="shared" si="10"/>
        <v>0</v>
      </c>
      <c r="AB20" s="414">
        <f t="shared" si="11"/>
        <v>0</v>
      </c>
      <c r="AC20" s="414">
        <f t="shared" si="12"/>
        <v>0</v>
      </c>
      <c r="AD20" s="414">
        <f t="shared" si="13"/>
        <v>0</v>
      </c>
      <c r="AE20" s="430">
        <f t="shared" si="15"/>
        <v>10500000</v>
      </c>
      <c r="AF20" s="430">
        <f t="shared" si="14"/>
        <v>0</v>
      </c>
    </row>
    <row r="21" spans="2:32" s="343" customFormat="1" ht="61" customHeight="1" x14ac:dyDescent="0.2">
      <c r="B21" s="498">
        <v>7</v>
      </c>
      <c r="C21" s="440" t="s">
        <v>891</v>
      </c>
      <c r="D21" s="457" t="s">
        <v>120</v>
      </c>
      <c r="E21" s="440"/>
      <c r="F21" s="442" t="s">
        <v>901</v>
      </c>
      <c r="G21" s="440">
        <v>2000</v>
      </c>
      <c r="H21" s="440"/>
      <c r="I21" s="440">
        <v>2014</v>
      </c>
      <c r="J21" s="441" t="s">
        <v>892</v>
      </c>
      <c r="K21" s="440" t="s">
        <v>893</v>
      </c>
      <c r="L21" s="440" t="s">
        <v>894</v>
      </c>
      <c r="M21" s="440" t="s">
        <v>895</v>
      </c>
      <c r="N21" s="441"/>
      <c r="O21" s="440" t="s">
        <v>101</v>
      </c>
      <c r="P21" s="458">
        <v>280841927.1343646</v>
      </c>
      <c r="Q21" s="520" t="s">
        <v>896</v>
      </c>
      <c r="R21" s="454"/>
      <c r="S21" s="443" t="str">
        <f t="shared" si="2"/>
        <v>02.03.01</v>
      </c>
      <c r="T21" s="443" t="str">
        <f t="shared" ref="T21" si="16">VLOOKUP(S21,UE,3,FALSE)</f>
        <v>Alat Angkutan Darat Bermotor</v>
      </c>
      <c r="U21" s="443">
        <f t="shared" ref="U21" si="17">VLOOKUP(S21,UE,4,FALSE)</f>
        <v>7</v>
      </c>
      <c r="V21" s="430">
        <f t="shared" si="5"/>
        <v>40120275.304909229</v>
      </c>
      <c r="W21" s="413">
        <f t="shared" si="6"/>
        <v>0</v>
      </c>
      <c r="X21" s="414">
        <f t="shared" ref="X21" si="18">W21*V21</f>
        <v>0</v>
      </c>
      <c r="Y21" s="414">
        <f t="shared" si="8"/>
        <v>40120275.304909229</v>
      </c>
      <c r="Z21" s="414">
        <f t="shared" si="9"/>
        <v>40120275.304909229</v>
      </c>
      <c r="AA21" s="414">
        <f t="shared" si="10"/>
        <v>40120275.304909229</v>
      </c>
      <c r="AB21" s="414">
        <f t="shared" si="11"/>
        <v>40120275.304909229</v>
      </c>
      <c r="AC21" s="414">
        <f t="shared" si="12"/>
        <v>40120275.304909229</v>
      </c>
      <c r="AD21" s="414">
        <f t="shared" si="13"/>
        <v>40120275.304909229</v>
      </c>
      <c r="AE21" s="430">
        <f t="shared" si="15"/>
        <v>240721651.82945538</v>
      </c>
      <c r="AF21" s="430">
        <f t="shared" si="14"/>
        <v>40120275.304909229</v>
      </c>
    </row>
    <row r="22" spans="2:32" s="343" customFormat="1" ht="61" customHeight="1" x14ac:dyDescent="0.2">
      <c r="B22" s="498">
        <v>8</v>
      </c>
      <c r="C22" s="440" t="s">
        <v>891</v>
      </c>
      <c r="D22" s="457" t="s">
        <v>120</v>
      </c>
      <c r="E22" s="440"/>
      <c r="F22" s="442" t="s">
        <v>897</v>
      </c>
      <c r="G22" s="440">
        <v>1300</v>
      </c>
      <c r="H22" s="440"/>
      <c r="I22" s="440">
        <v>2015</v>
      </c>
      <c r="J22" s="441" t="s">
        <v>892</v>
      </c>
      <c r="K22" s="440" t="s">
        <v>898</v>
      </c>
      <c r="L22" s="440" t="s">
        <v>899</v>
      </c>
      <c r="M22" s="440" t="s">
        <v>900</v>
      </c>
      <c r="N22" s="441"/>
      <c r="O22" s="440" t="s">
        <v>101</v>
      </c>
      <c r="P22" s="458">
        <v>185087699.23109555</v>
      </c>
      <c r="Q22" s="520" t="s">
        <v>896</v>
      </c>
      <c r="R22" s="454"/>
      <c r="S22" s="443" t="str">
        <f t="shared" si="2"/>
        <v>02.03.01</v>
      </c>
      <c r="T22" s="443" t="str">
        <f t="shared" ref="T22" si="19">VLOOKUP(S22,UE,3,FALSE)</f>
        <v>Alat Angkutan Darat Bermotor</v>
      </c>
      <c r="U22" s="443">
        <f t="shared" ref="U22" si="20">VLOOKUP(S22,UE,4,FALSE)</f>
        <v>7</v>
      </c>
      <c r="V22" s="430">
        <f t="shared" si="5"/>
        <v>26441099.890156507</v>
      </c>
      <c r="W22" s="413">
        <f t="shared" si="6"/>
        <v>0</v>
      </c>
      <c r="X22" s="414">
        <f t="shared" ref="X22:X23" si="21">W22*V22</f>
        <v>0</v>
      </c>
      <c r="Y22" s="414"/>
      <c r="Z22" s="414">
        <f t="shared" si="9"/>
        <v>26441099.890156507</v>
      </c>
      <c r="AA22" s="414">
        <f t="shared" si="10"/>
        <v>26441099.890156507</v>
      </c>
      <c r="AB22" s="414">
        <f t="shared" si="11"/>
        <v>26441099.890156507</v>
      </c>
      <c r="AC22" s="414">
        <f t="shared" si="12"/>
        <v>26441099.890156507</v>
      </c>
      <c r="AD22" s="414">
        <f t="shared" si="13"/>
        <v>26441099.890156507</v>
      </c>
      <c r="AE22" s="430">
        <f t="shared" ref="AE22" si="22">SUM(X22:AD22)</f>
        <v>132205499.45078254</v>
      </c>
      <c r="AF22" s="430">
        <f t="shared" si="14"/>
        <v>52882199.780313015</v>
      </c>
    </row>
    <row r="23" spans="2:32" s="343" customFormat="1" ht="61" customHeight="1" x14ac:dyDescent="0.2">
      <c r="B23" s="498">
        <v>9</v>
      </c>
      <c r="C23" s="440" t="s">
        <v>891</v>
      </c>
      <c r="D23" s="457" t="s">
        <v>120</v>
      </c>
      <c r="E23" s="440"/>
      <c r="F23" s="442" t="s">
        <v>901</v>
      </c>
      <c r="G23" s="440">
        <v>2000</v>
      </c>
      <c r="H23" s="440"/>
      <c r="I23" s="440">
        <v>2014</v>
      </c>
      <c r="J23" s="441" t="s">
        <v>892</v>
      </c>
      <c r="K23" s="440" t="s">
        <v>902</v>
      </c>
      <c r="L23" s="440" t="s">
        <v>903</v>
      </c>
      <c r="M23" s="440" t="s">
        <v>904</v>
      </c>
      <c r="N23" s="441"/>
      <c r="O23" s="440" t="s">
        <v>101</v>
      </c>
      <c r="P23" s="458">
        <v>280841927.1343646</v>
      </c>
      <c r="Q23" s="520" t="s">
        <v>896</v>
      </c>
      <c r="R23" s="454"/>
      <c r="S23" s="443" t="str">
        <f t="shared" si="2"/>
        <v>02.03.01</v>
      </c>
      <c r="T23" s="443" t="str">
        <f t="shared" ref="T23" si="23">VLOOKUP(S23,UE,3,FALSE)</f>
        <v>Alat Angkutan Darat Bermotor</v>
      </c>
      <c r="U23" s="443">
        <f t="shared" ref="U23" si="24">VLOOKUP(S23,UE,4,FALSE)</f>
        <v>7</v>
      </c>
      <c r="V23" s="430">
        <f t="shared" si="5"/>
        <v>40120275.304909229</v>
      </c>
      <c r="W23" s="413">
        <f t="shared" si="6"/>
        <v>0</v>
      </c>
      <c r="X23" s="414">
        <f t="shared" si="21"/>
        <v>0</v>
      </c>
      <c r="Y23" s="414">
        <f>IF(P23=X23,0,V23)</f>
        <v>40120275.304909229</v>
      </c>
      <c r="Z23" s="414">
        <f t="shared" si="9"/>
        <v>40120275.304909229</v>
      </c>
      <c r="AA23" s="414">
        <f t="shared" si="10"/>
        <v>40120275.304909229</v>
      </c>
      <c r="AB23" s="414">
        <f t="shared" si="11"/>
        <v>40120275.304909229</v>
      </c>
      <c r="AC23" s="414">
        <f t="shared" si="12"/>
        <v>40120275.304909229</v>
      </c>
      <c r="AD23" s="414">
        <f t="shared" si="13"/>
        <v>40120275.304909229</v>
      </c>
      <c r="AE23" s="430">
        <f t="shared" ref="AE23" si="25">SUM(X23:AD23)</f>
        <v>240721651.82945538</v>
      </c>
      <c r="AF23" s="430">
        <f t="shared" si="14"/>
        <v>40120275.304909229</v>
      </c>
    </row>
    <row r="24" spans="2:32" s="343" customFormat="1" ht="61" customHeight="1" x14ac:dyDescent="0.2">
      <c r="B24" s="498">
        <v>10</v>
      </c>
      <c r="C24" s="440" t="s">
        <v>891</v>
      </c>
      <c r="D24" s="457" t="s">
        <v>120</v>
      </c>
      <c r="E24" s="440"/>
      <c r="F24" s="442" t="s">
        <v>897</v>
      </c>
      <c r="G24" s="440">
        <v>1300</v>
      </c>
      <c r="H24" s="440"/>
      <c r="I24" s="440">
        <v>2015</v>
      </c>
      <c r="J24" s="441" t="s">
        <v>892</v>
      </c>
      <c r="K24" s="440" t="s">
        <v>905</v>
      </c>
      <c r="L24" s="440" t="s">
        <v>906</v>
      </c>
      <c r="M24" s="440" t="s">
        <v>907</v>
      </c>
      <c r="N24" s="441"/>
      <c r="O24" s="440" t="s">
        <v>101</v>
      </c>
      <c r="P24" s="458">
        <v>185087699.23109555</v>
      </c>
      <c r="Q24" s="520" t="s">
        <v>896</v>
      </c>
      <c r="R24" s="454"/>
      <c r="S24" s="443" t="str">
        <f t="shared" si="2"/>
        <v>02.03.01</v>
      </c>
      <c r="T24" s="443" t="str">
        <f t="shared" ref="T24" si="26">VLOOKUP(S24,UE,3,FALSE)</f>
        <v>Alat Angkutan Darat Bermotor</v>
      </c>
      <c r="U24" s="443">
        <f t="shared" ref="U24" si="27">VLOOKUP(S24,UE,4,FALSE)</f>
        <v>7</v>
      </c>
      <c r="V24" s="430">
        <f t="shared" si="5"/>
        <v>26441099.890156507</v>
      </c>
      <c r="W24" s="430"/>
      <c r="X24" s="430"/>
      <c r="Y24" s="430"/>
      <c r="Z24" s="414">
        <f t="shared" si="9"/>
        <v>26441099.890156507</v>
      </c>
      <c r="AA24" s="414">
        <f t="shared" si="10"/>
        <v>26441099.890156507</v>
      </c>
      <c r="AB24" s="414">
        <f t="shared" si="11"/>
        <v>26441099.890156507</v>
      </c>
      <c r="AC24" s="414">
        <f t="shared" si="12"/>
        <v>26441099.890156507</v>
      </c>
      <c r="AD24" s="414">
        <f t="shared" si="13"/>
        <v>26441099.890156507</v>
      </c>
      <c r="AE24" s="430">
        <f t="shared" ref="AE24" si="28">SUM(X24:AD24)</f>
        <v>132205499.45078254</v>
      </c>
      <c r="AF24" s="430">
        <f t="shared" si="14"/>
        <v>52882199.780313015</v>
      </c>
    </row>
    <row r="25" spans="2:32" s="343" customFormat="1" ht="61" customHeight="1" x14ac:dyDescent="0.2">
      <c r="B25" s="498">
        <v>11</v>
      </c>
      <c r="C25" s="440" t="s">
        <v>891</v>
      </c>
      <c r="D25" s="457" t="s">
        <v>120</v>
      </c>
      <c r="E25" s="440"/>
      <c r="F25" s="442" t="s">
        <v>897</v>
      </c>
      <c r="G25" s="440">
        <v>1300</v>
      </c>
      <c r="H25" s="440"/>
      <c r="I25" s="440">
        <v>2015</v>
      </c>
      <c r="J25" s="441" t="s">
        <v>892</v>
      </c>
      <c r="K25" s="440" t="s">
        <v>908</v>
      </c>
      <c r="L25" s="440" t="s">
        <v>909</v>
      </c>
      <c r="M25" s="440" t="s">
        <v>910</v>
      </c>
      <c r="N25" s="441"/>
      <c r="O25" s="440" t="s">
        <v>101</v>
      </c>
      <c r="P25" s="458">
        <v>185087699.23109555</v>
      </c>
      <c r="Q25" s="520" t="s">
        <v>896</v>
      </c>
      <c r="R25" s="454"/>
      <c r="S25" s="443" t="str">
        <f t="shared" si="2"/>
        <v>02.03.01</v>
      </c>
      <c r="T25" s="443" t="str">
        <f t="shared" ref="T25" si="29">VLOOKUP(S25,UE,3,FALSE)</f>
        <v>Alat Angkutan Darat Bermotor</v>
      </c>
      <c r="U25" s="443">
        <f t="shared" ref="U25" si="30">VLOOKUP(S25,UE,4,FALSE)</f>
        <v>7</v>
      </c>
      <c r="V25" s="430">
        <f t="shared" si="5"/>
        <v>26441099.890156507</v>
      </c>
      <c r="W25" s="430"/>
      <c r="X25" s="430"/>
      <c r="Y25" s="430"/>
      <c r="Z25" s="414">
        <f t="shared" si="9"/>
        <v>26441099.890156507</v>
      </c>
      <c r="AA25" s="414">
        <f t="shared" si="10"/>
        <v>26441099.890156507</v>
      </c>
      <c r="AB25" s="414">
        <f t="shared" si="11"/>
        <v>26441099.890156507</v>
      </c>
      <c r="AC25" s="414">
        <f t="shared" si="12"/>
        <v>26441099.890156507</v>
      </c>
      <c r="AD25" s="414">
        <f t="shared" si="13"/>
        <v>26441099.890156507</v>
      </c>
      <c r="AE25" s="430">
        <f t="shared" ref="AE25" si="31">SUM(X25:AD25)</f>
        <v>132205499.45078254</v>
      </c>
      <c r="AF25" s="430">
        <f t="shared" si="14"/>
        <v>52882199.780313015</v>
      </c>
    </row>
    <row r="26" spans="2:32" s="343" customFormat="1" ht="61" customHeight="1" x14ac:dyDescent="0.2">
      <c r="B26" s="498">
        <v>12</v>
      </c>
      <c r="C26" s="440" t="s">
        <v>891</v>
      </c>
      <c r="D26" s="457" t="s">
        <v>120</v>
      </c>
      <c r="E26" s="440"/>
      <c r="F26" s="442" t="s">
        <v>897</v>
      </c>
      <c r="G26" s="440">
        <v>1300</v>
      </c>
      <c r="H26" s="440"/>
      <c r="I26" s="440">
        <v>2015</v>
      </c>
      <c r="J26" s="441" t="s">
        <v>892</v>
      </c>
      <c r="K26" s="440" t="s">
        <v>911</v>
      </c>
      <c r="L26" s="440" t="s">
        <v>912</v>
      </c>
      <c r="M26" s="440" t="s">
        <v>913</v>
      </c>
      <c r="N26" s="441"/>
      <c r="O26" s="440" t="s">
        <v>101</v>
      </c>
      <c r="P26" s="458">
        <v>185087699.23109555</v>
      </c>
      <c r="Q26" s="520" t="s">
        <v>896</v>
      </c>
      <c r="R26" s="454"/>
      <c r="S26" s="443" t="str">
        <f t="shared" si="2"/>
        <v>02.03.01</v>
      </c>
      <c r="T26" s="443" t="str">
        <f t="shared" ref="T26" si="32">VLOOKUP(S26,UE,3,FALSE)</f>
        <v>Alat Angkutan Darat Bermotor</v>
      </c>
      <c r="U26" s="443">
        <f t="shared" ref="U26" si="33">VLOOKUP(S26,UE,4,FALSE)</f>
        <v>7</v>
      </c>
      <c r="V26" s="430">
        <f t="shared" si="5"/>
        <v>26441099.890156507</v>
      </c>
      <c r="W26" s="430"/>
      <c r="X26" s="430"/>
      <c r="Y26" s="430"/>
      <c r="Z26" s="414">
        <f t="shared" si="9"/>
        <v>26441099.890156507</v>
      </c>
      <c r="AA26" s="414">
        <f t="shared" si="10"/>
        <v>26441099.890156507</v>
      </c>
      <c r="AB26" s="414">
        <f t="shared" si="11"/>
        <v>26441099.890156507</v>
      </c>
      <c r="AC26" s="414">
        <f t="shared" si="12"/>
        <v>26441099.890156507</v>
      </c>
      <c r="AD26" s="414">
        <f t="shared" si="13"/>
        <v>26441099.890156507</v>
      </c>
      <c r="AE26" s="430">
        <f t="shared" ref="AE26" si="34">SUM(X26:AD26)</f>
        <v>132205499.45078254</v>
      </c>
      <c r="AF26" s="430">
        <f t="shared" si="14"/>
        <v>52882199.780313015</v>
      </c>
    </row>
    <row r="27" spans="2:32" s="343" customFormat="1" ht="61" customHeight="1" x14ac:dyDescent="0.2">
      <c r="B27" s="498">
        <v>13</v>
      </c>
      <c r="C27" s="440" t="s">
        <v>891</v>
      </c>
      <c r="D27" s="457" t="s">
        <v>120</v>
      </c>
      <c r="E27" s="440"/>
      <c r="F27" s="442" t="s">
        <v>914</v>
      </c>
      <c r="G27" s="440"/>
      <c r="H27" s="440"/>
      <c r="I27" s="440">
        <v>2009</v>
      </c>
      <c r="J27" s="441" t="s">
        <v>915</v>
      </c>
      <c r="K27" s="440" t="s">
        <v>916</v>
      </c>
      <c r="L27" s="440" t="s">
        <v>917</v>
      </c>
      <c r="M27" s="440" t="s">
        <v>918</v>
      </c>
      <c r="N27" s="441"/>
      <c r="O27" s="440" t="s">
        <v>101</v>
      </c>
      <c r="P27" s="458">
        <v>201622068.09990335</v>
      </c>
      <c r="Q27" s="520" t="s">
        <v>896</v>
      </c>
      <c r="R27" s="454"/>
      <c r="S27" s="443" t="str">
        <f t="shared" si="2"/>
        <v>02.03.01</v>
      </c>
      <c r="T27" s="443" t="str">
        <f t="shared" ref="T27" si="35">VLOOKUP(S27,UE,3,FALSE)</f>
        <v>Alat Angkutan Darat Bermotor</v>
      </c>
      <c r="U27" s="443">
        <f t="shared" ref="U27" si="36">VLOOKUP(S27,UE,4,FALSE)</f>
        <v>7</v>
      </c>
      <c r="V27" s="430">
        <f t="shared" si="5"/>
        <v>28803152.585700478</v>
      </c>
      <c r="W27" s="413">
        <f>IF(2013-I27+1&gt;U27,U27,IF(2013-I27+1&lt;0,0,(2013-I27+1)))</f>
        <v>5</v>
      </c>
      <c r="X27" s="414">
        <f t="shared" ref="X27" si="37">W27*V27</f>
        <v>144015762.92850238</v>
      </c>
      <c r="Y27" s="414">
        <f>IF(P27=X27,0,V27)</f>
        <v>28803152.585700478</v>
      </c>
      <c r="Z27" s="414">
        <f t="shared" si="9"/>
        <v>28803152.585700478</v>
      </c>
      <c r="AA27" s="414">
        <f t="shared" si="10"/>
        <v>0</v>
      </c>
      <c r="AB27" s="414">
        <f t="shared" si="11"/>
        <v>0</v>
      </c>
      <c r="AC27" s="414">
        <f t="shared" si="12"/>
        <v>0</v>
      </c>
      <c r="AD27" s="414">
        <f t="shared" si="13"/>
        <v>0</v>
      </c>
      <c r="AE27" s="430">
        <f t="shared" ref="AE27" si="38">SUM(X27:AD27)</f>
        <v>201622068.09990335</v>
      </c>
      <c r="AF27" s="430">
        <f t="shared" si="14"/>
        <v>0</v>
      </c>
    </row>
    <row r="28" spans="2:32" s="343" customFormat="1" ht="34" customHeight="1" x14ac:dyDescent="0.2">
      <c r="B28" s="498"/>
      <c r="C28" s="440"/>
      <c r="D28" s="457"/>
      <c r="E28" s="440"/>
      <c r="F28" s="442"/>
      <c r="G28" s="440"/>
      <c r="H28" s="440"/>
      <c r="I28" s="440"/>
      <c r="J28" s="441"/>
      <c r="K28" s="440"/>
      <c r="L28" s="440"/>
      <c r="M28" s="440"/>
      <c r="N28" s="441"/>
      <c r="O28" s="440"/>
      <c r="P28" s="458"/>
      <c r="Q28" s="501"/>
      <c r="R28" s="454"/>
      <c r="S28" s="443"/>
      <c r="T28" s="443"/>
      <c r="U28" s="443"/>
      <c r="V28" s="430"/>
      <c r="W28" s="430"/>
      <c r="X28" s="430"/>
      <c r="Y28" s="430"/>
      <c r="Z28" s="430"/>
      <c r="AA28" s="430"/>
      <c r="AB28" s="430"/>
      <c r="AC28" s="430"/>
      <c r="AD28" s="430"/>
      <c r="AE28" s="430"/>
      <c r="AF28" s="430"/>
    </row>
    <row r="29" spans="2:32" s="343" customFormat="1" ht="34" customHeight="1" x14ac:dyDescent="0.2">
      <c r="B29" s="498"/>
      <c r="C29" s="440" t="s">
        <v>474</v>
      </c>
      <c r="D29" s="441" t="s">
        <v>474</v>
      </c>
      <c r="E29" s="440"/>
      <c r="F29" s="442" t="s">
        <v>474</v>
      </c>
      <c r="G29" s="440"/>
      <c r="H29" s="440"/>
      <c r="I29" s="455"/>
      <c r="J29" s="441"/>
      <c r="K29" s="440"/>
      <c r="L29" s="440"/>
      <c r="M29" s="440"/>
      <c r="N29" s="441"/>
      <c r="O29" s="455"/>
      <c r="P29" s="455"/>
      <c r="Q29" s="503"/>
      <c r="R29" s="454"/>
      <c r="S29" s="443"/>
      <c r="T29" s="443"/>
      <c r="U29" s="443"/>
      <c r="V29" s="430"/>
      <c r="W29" s="430"/>
      <c r="X29" s="430"/>
      <c r="Y29" s="430"/>
      <c r="Z29" s="430"/>
      <c r="AA29" s="430"/>
      <c r="AB29" s="430"/>
      <c r="AC29" s="430"/>
      <c r="AD29" s="430"/>
      <c r="AE29" s="430"/>
      <c r="AF29" s="430"/>
    </row>
    <row r="30" spans="2:32" s="358" customFormat="1" ht="34" customHeight="1" x14ac:dyDescent="0.2">
      <c r="B30" s="499" t="s">
        <v>137</v>
      </c>
      <c r="C30" s="444" t="s">
        <v>476</v>
      </c>
      <c r="D30" s="445"/>
      <c r="E30" s="439"/>
      <c r="F30" s="446" t="s">
        <v>474</v>
      </c>
      <c r="G30" s="439"/>
      <c r="H30" s="439"/>
      <c r="I30" s="447"/>
      <c r="J30" s="445"/>
      <c r="K30" s="439"/>
      <c r="L30" s="439"/>
      <c r="M30" s="439"/>
      <c r="N30" s="445"/>
      <c r="O30" s="447"/>
      <c r="P30" s="464">
        <f>SUM(P31)</f>
        <v>700000</v>
      </c>
      <c r="Q30" s="504"/>
      <c r="R30" s="450"/>
      <c r="S30" s="451"/>
      <c r="T30" s="451"/>
      <c r="U30" s="451"/>
      <c r="V30" s="452"/>
      <c r="W30" s="452"/>
      <c r="X30" s="452">
        <f>X31</f>
        <v>630000</v>
      </c>
      <c r="Y30" s="452">
        <f t="shared" ref="Y30:AF30" si="39">Y31</f>
        <v>70000</v>
      </c>
      <c r="Z30" s="452">
        <f t="shared" si="39"/>
        <v>0</v>
      </c>
      <c r="AA30" s="452">
        <f t="shared" si="39"/>
        <v>0</v>
      </c>
      <c r="AB30" s="452">
        <f t="shared" si="39"/>
        <v>0</v>
      </c>
      <c r="AC30" s="452">
        <f t="shared" si="39"/>
        <v>0</v>
      </c>
      <c r="AD30" s="452">
        <f t="shared" si="39"/>
        <v>0</v>
      </c>
      <c r="AE30" s="452">
        <f t="shared" si="39"/>
        <v>700000</v>
      </c>
      <c r="AF30" s="452">
        <f t="shared" si="39"/>
        <v>0</v>
      </c>
    </row>
    <row r="31" spans="2:32" s="343" customFormat="1" ht="34" customHeight="1" x14ac:dyDescent="0.2">
      <c r="B31" s="498">
        <v>1</v>
      </c>
      <c r="C31" s="440" t="s">
        <v>620</v>
      </c>
      <c r="D31" s="441" t="s">
        <v>139</v>
      </c>
      <c r="E31" s="440" t="s">
        <v>84</v>
      </c>
      <c r="F31" s="442" t="s">
        <v>84</v>
      </c>
      <c r="G31" s="440" t="s">
        <v>84</v>
      </c>
      <c r="H31" s="440" t="s">
        <v>84</v>
      </c>
      <c r="I31" s="440" t="s">
        <v>141</v>
      </c>
      <c r="J31" s="441" t="s">
        <v>84</v>
      </c>
      <c r="K31" s="440" t="s">
        <v>84</v>
      </c>
      <c r="L31" s="440" t="s">
        <v>84</v>
      </c>
      <c r="M31" s="440" t="s">
        <v>84</v>
      </c>
      <c r="N31" s="441" t="s">
        <v>84</v>
      </c>
      <c r="O31" s="440" t="s">
        <v>101</v>
      </c>
      <c r="P31" s="458">
        <v>700000</v>
      </c>
      <c r="Q31" s="501" t="s">
        <v>139</v>
      </c>
      <c r="R31" s="454"/>
      <c r="S31" s="443" t="str">
        <f>LEFT(C31,8)</f>
        <v>02.04.01</v>
      </c>
      <c r="T31" s="443" t="str">
        <f>VLOOKUP(S31,UE,3,FALSE)</f>
        <v>Alat Bengkel Bermesin</v>
      </c>
      <c r="U31" s="443">
        <f>VLOOKUP(S31,UE,4,FALSE)</f>
        <v>10</v>
      </c>
      <c r="V31" s="430">
        <f>P31/U31</f>
        <v>70000</v>
      </c>
      <c r="W31" s="413">
        <f>IF(2013-I31+1&gt;U31,U31,IF(2013-I31+1&lt;0,0,(2013-I31+1)))</f>
        <v>9</v>
      </c>
      <c r="X31" s="414">
        <f t="shared" ref="X31" si="40">W31*V31</f>
        <v>630000</v>
      </c>
      <c r="Y31" s="414">
        <f>IF(P31=X31,0,V31)</f>
        <v>70000</v>
      </c>
      <c r="Z31" s="414">
        <f>IF(P31=X31+Y31,0,V31)</f>
        <v>0</v>
      </c>
      <c r="AA31" s="414">
        <f>IF(P31=X31+Y31+Z31,0,V31)</f>
        <v>0</v>
      </c>
      <c r="AB31" s="414">
        <f>IF(P31=X31+Y31+Z31+AA31,0,V31)</f>
        <v>0</v>
      </c>
      <c r="AC31" s="414">
        <f>IF(P31=X31+Y31+Z31+AA31+AB31,0,V31)</f>
        <v>0</v>
      </c>
      <c r="AD31" s="414">
        <f>IF(P31=X31+Y31+Z31+AA31+AB31+AC31,0,V31)</f>
        <v>0</v>
      </c>
      <c r="AE31" s="430">
        <f t="shared" ref="AE31:AE33" si="41">SUM(X31:AD31)</f>
        <v>700000</v>
      </c>
      <c r="AF31" s="430">
        <f>P31-AE31</f>
        <v>0</v>
      </c>
    </row>
    <row r="32" spans="2:32" s="343" customFormat="1" ht="34" customHeight="1" x14ac:dyDescent="0.2">
      <c r="B32" s="498"/>
      <c r="C32" s="440" t="s">
        <v>474</v>
      </c>
      <c r="D32" s="441" t="s">
        <v>474</v>
      </c>
      <c r="E32" s="440"/>
      <c r="F32" s="442" t="s">
        <v>474</v>
      </c>
      <c r="G32" s="440"/>
      <c r="H32" s="440"/>
      <c r="I32" s="455"/>
      <c r="J32" s="441"/>
      <c r="K32" s="440"/>
      <c r="L32" s="440"/>
      <c r="M32" s="440"/>
      <c r="N32" s="441"/>
      <c r="O32" s="455"/>
      <c r="P32" s="455"/>
      <c r="Q32" s="503"/>
      <c r="R32" s="454"/>
      <c r="S32" s="443"/>
      <c r="T32" s="443"/>
      <c r="U32" s="443"/>
      <c r="V32" s="430"/>
      <c r="W32" s="430"/>
      <c r="X32" s="430"/>
      <c r="Y32" s="430"/>
      <c r="Z32" s="430"/>
      <c r="AA32" s="430"/>
      <c r="AB32" s="430"/>
      <c r="AC32" s="430"/>
      <c r="AD32" s="430"/>
      <c r="AE32" s="430"/>
      <c r="AF32" s="430"/>
    </row>
    <row r="33" spans="1:32" s="343" customFormat="1" ht="34" customHeight="1" x14ac:dyDescent="0.2">
      <c r="B33" s="499" t="s">
        <v>144</v>
      </c>
      <c r="C33" s="444" t="s">
        <v>477</v>
      </c>
      <c r="D33" s="439"/>
      <c r="E33" s="440"/>
      <c r="F33" s="442" t="s">
        <v>474</v>
      </c>
      <c r="G33" s="440"/>
      <c r="H33" s="440"/>
      <c r="I33" s="455"/>
      <c r="J33" s="441"/>
      <c r="K33" s="440"/>
      <c r="L33" s="440"/>
      <c r="M33" s="440"/>
      <c r="N33" s="441"/>
      <c r="O33" s="455"/>
      <c r="P33" s="455"/>
      <c r="Q33" s="503"/>
      <c r="R33" s="454"/>
      <c r="S33" s="443"/>
      <c r="T33" s="443"/>
      <c r="U33" s="443"/>
      <c r="V33" s="430"/>
      <c r="W33" s="430"/>
      <c r="X33" s="430">
        <f>X34</f>
        <v>0</v>
      </c>
      <c r="Y33" s="430">
        <f t="shared" ref="Y33:AF33" si="42">Y34</f>
        <v>0</v>
      </c>
      <c r="Z33" s="430">
        <f t="shared" si="42"/>
        <v>0</v>
      </c>
      <c r="AA33" s="430">
        <f t="shared" si="42"/>
        <v>0</v>
      </c>
      <c r="AB33" s="430">
        <f t="shared" si="42"/>
        <v>0</v>
      </c>
      <c r="AC33" s="430">
        <f t="shared" si="42"/>
        <v>0</v>
      </c>
      <c r="AD33" s="414">
        <f>IF(P33=X33+Y33+Z33+AA33+AB33+AC33,0,V33)</f>
        <v>0</v>
      </c>
      <c r="AE33" s="430">
        <f t="shared" si="41"/>
        <v>0</v>
      </c>
      <c r="AF33" s="430">
        <f t="shared" si="42"/>
        <v>0</v>
      </c>
    </row>
    <row r="34" spans="1:32" s="343" customFormat="1" ht="34" customHeight="1" x14ac:dyDescent="0.2">
      <c r="B34" s="498"/>
      <c r="C34" s="440" t="s">
        <v>474</v>
      </c>
      <c r="D34" s="441" t="s">
        <v>474</v>
      </c>
      <c r="E34" s="440"/>
      <c r="F34" s="442" t="s">
        <v>474</v>
      </c>
      <c r="G34" s="440"/>
      <c r="H34" s="440"/>
      <c r="I34" s="455"/>
      <c r="J34" s="441"/>
      <c r="K34" s="440"/>
      <c r="L34" s="440"/>
      <c r="M34" s="440"/>
      <c r="N34" s="441"/>
      <c r="O34" s="455"/>
      <c r="P34" s="455"/>
      <c r="Q34" s="503"/>
      <c r="R34" s="454"/>
      <c r="S34" s="443"/>
      <c r="T34" s="443"/>
      <c r="U34" s="443"/>
      <c r="V34" s="430"/>
      <c r="W34" s="430"/>
      <c r="X34" s="430"/>
      <c r="Y34" s="430"/>
      <c r="Z34" s="430"/>
      <c r="AA34" s="430"/>
      <c r="AB34" s="430"/>
      <c r="AC34" s="430"/>
      <c r="AD34" s="430"/>
      <c r="AE34" s="430"/>
      <c r="AF34" s="430"/>
    </row>
    <row r="35" spans="1:32" s="358" customFormat="1" ht="34" customHeight="1" x14ac:dyDescent="0.2">
      <c r="B35" s="499" t="s">
        <v>146</v>
      </c>
      <c r="C35" s="444" t="s">
        <v>478</v>
      </c>
      <c r="D35" s="445"/>
      <c r="E35" s="439"/>
      <c r="F35" s="446" t="s">
        <v>474</v>
      </c>
      <c r="G35" s="439"/>
      <c r="H35" s="439"/>
      <c r="I35" s="447"/>
      <c r="J35" s="445"/>
      <c r="K35" s="439"/>
      <c r="L35" s="439"/>
      <c r="M35" s="439"/>
      <c r="N35" s="445"/>
      <c r="O35" s="447"/>
      <c r="P35" s="465">
        <f>SUBTOTAL(9,P36:P220)</f>
        <v>1120958697.5836987</v>
      </c>
      <c r="Q35" s="504"/>
      <c r="R35" s="450"/>
      <c r="S35" s="466"/>
      <c r="T35" s="451"/>
      <c r="U35" s="451"/>
      <c r="V35" s="452"/>
      <c r="W35" s="452"/>
      <c r="X35" s="452">
        <f t="shared" ref="X35:AC35" si="43">SUM(X36:X220)</f>
        <v>641137037.43918443</v>
      </c>
      <c r="Y35" s="452">
        <f t="shared" si="43"/>
        <v>74936617.693027616</v>
      </c>
      <c r="Z35" s="452">
        <f t="shared" si="43"/>
        <v>87080641.028902978</v>
      </c>
      <c r="AA35" s="452">
        <f t="shared" si="43"/>
        <v>74025641.028902978</v>
      </c>
      <c r="AB35" s="452">
        <f t="shared" si="43"/>
        <v>57593091.028902978</v>
      </c>
      <c r="AC35" s="452">
        <f t="shared" si="43"/>
        <v>25330511.028902974</v>
      </c>
      <c r="AD35" s="452">
        <f>SUM(AD36:AD220)</f>
        <v>46229011.685875371</v>
      </c>
      <c r="AE35" s="452">
        <f>SUM(AE36:AE220)</f>
        <v>1006332550.9336987</v>
      </c>
      <c r="AF35" s="452">
        <f>SUM(AF36:AF220)</f>
        <v>114626146.64999996</v>
      </c>
    </row>
    <row r="36" spans="1:32" s="343" customFormat="1" ht="34" customHeight="1" x14ac:dyDescent="0.2">
      <c r="A36" s="343" t="str">
        <f>LEFT(C36,8)</f>
        <v>02.06.01</v>
      </c>
      <c r="B36" s="498">
        <v>1</v>
      </c>
      <c r="C36" s="440" t="s">
        <v>586</v>
      </c>
      <c r="D36" s="457" t="s">
        <v>152</v>
      </c>
      <c r="E36" s="440" t="s">
        <v>84</v>
      </c>
      <c r="F36" s="442" t="s">
        <v>150</v>
      </c>
      <c r="G36" s="440"/>
      <c r="H36" s="440" t="s">
        <v>154</v>
      </c>
      <c r="I36" s="440">
        <v>2001</v>
      </c>
      <c r="J36" s="441" t="s">
        <v>84</v>
      </c>
      <c r="K36" s="440" t="s">
        <v>84</v>
      </c>
      <c r="L36" s="440" t="s">
        <v>84</v>
      </c>
      <c r="M36" s="440" t="s">
        <v>84</v>
      </c>
      <c r="N36" s="441" t="s">
        <v>84</v>
      </c>
      <c r="O36" s="441" t="s">
        <v>84</v>
      </c>
      <c r="P36" s="458">
        <v>2175000</v>
      </c>
      <c r="Q36" s="503" t="s">
        <v>63</v>
      </c>
      <c r="R36" s="454">
        <v>1</v>
      </c>
      <c r="S36" s="443" t="str">
        <f t="shared" ref="S36:S67" si="44">LEFT(C36,8)</f>
        <v>02.06.01</v>
      </c>
      <c r="T36" s="443" t="str">
        <f t="shared" ref="T36:T67" si="45">VLOOKUP(S36,UE,3,FALSE)</f>
        <v>Alat Kantor</v>
      </c>
      <c r="U36" s="443">
        <f t="shared" ref="U36:U67" si="46">VLOOKUP(S36,UE,4,FALSE)</f>
        <v>5</v>
      </c>
      <c r="V36" s="430">
        <f t="shared" ref="V36:V67" si="47">P36/U36</f>
        <v>435000</v>
      </c>
      <c r="W36" s="413">
        <f t="shared" ref="W36:W67" si="48">IF(2013-I36+1&gt;U36,U36,IF(2013-I36+1&lt;0,0,(2013-I36+1)))</f>
        <v>5</v>
      </c>
      <c r="X36" s="414">
        <f t="shared" ref="X36" si="49">W36*V36</f>
        <v>2175000</v>
      </c>
      <c r="Y36" s="414">
        <f t="shared" ref="Y36:Y67" si="50">IF(P36=X36,0,V36)</f>
        <v>0</v>
      </c>
      <c r="Z36" s="414">
        <f t="shared" ref="Z36:Z67" si="51">IF(P36=X36+Y36,0,V36)</f>
        <v>0</v>
      </c>
      <c r="AA36" s="414">
        <f t="shared" ref="AA36:AA67" si="52">IF(P36=X36+Y36+Z36,0,V36)</f>
        <v>0</v>
      </c>
      <c r="AB36" s="414">
        <f t="shared" ref="AB36:AB67" si="53">IF(P36=X36+Y36+Z36+AA36,0,V36)</f>
        <v>0</v>
      </c>
      <c r="AC36" s="414">
        <f t="shared" ref="AC36:AC67" si="54">IF(P36=X36+Y36+Z36+AA36+AB36,0,V36)</f>
        <v>0</v>
      </c>
      <c r="AD36" s="414">
        <f t="shared" ref="AD36:AD67" si="55">IF(P36=X36+Y36+Z36+AA36+AB36+AC36,0,V36)</f>
        <v>0</v>
      </c>
      <c r="AE36" s="430">
        <f>SUM(X36:AD36)</f>
        <v>2175000</v>
      </c>
      <c r="AF36" s="430">
        <f t="shared" ref="AF36:AF67" si="56">P36-AE36</f>
        <v>0</v>
      </c>
    </row>
    <row r="37" spans="1:32" s="343" customFormat="1" ht="34" customHeight="1" x14ac:dyDescent="0.2">
      <c r="A37" s="343" t="str">
        <f t="shared" ref="A37:A100" si="57">LEFT(C37,8)</f>
        <v>02.06.02</v>
      </c>
      <c r="B37" s="498">
        <v>2</v>
      </c>
      <c r="C37" s="442" t="s">
        <v>270</v>
      </c>
      <c r="D37" s="457" t="s">
        <v>161</v>
      </c>
      <c r="E37" s="440" t="s">
        <v>84</v>
      </c>
      <c r="F37" s="442" t="s">
        <v>163</v>
      </c>
      <c r="G37" s="440"/>
      <c r="H37" s="440" t="s">
        <v>158</v>
      </c>
      <c r="I37" s="440">
        <v>2003</v>
      </c>
      <c r="J37" s="441" t="s">
        <v>84</v>
      </c>
      <c r="K37" s="440" t="s">
        <v>84</v>
      </c>
      <c r="L37" s="440" t="s">
        <v>84</v>
      </c>
      <c r="M37" s="440" t="s">
        <v>84</v>
      </c>
      <c r="N37" s="441" t="s">
        <v>84</v>
      </c>
      <c r="O37" s="441" t="s">
        <v>84</v>
      </c>
      <c r="P37" s="458">
        <v>3465000</v>
      </c>
      <c r="Q37" s="503" t="s">
        <v>63</v>
      </c>
      <c r="R37" s="454">
        <v>1</v>
      </c>
      <c r="S37" s="443" t="str">
        <f t="shared" si="44"/>
        <v>02.06.02</v>
      </c>
      <c r="T37" s="443" t="str">
        <f t="shared" si="45"/>
        <v>Alat Rumah Tangga</v>
      </c>
      <c r="U37" s="443">
        <f t="shared" si="46"/>
        <v>5</v>
      </c>
      <c r="V37" s="430">
        <f t="shared" si="47"/>
        <v>693000</v>
      </c>
      <c r="W37" s="413">
        <f t="shared" si="48"/>
        <v>5</v>
      </c>
      <c r="X37" s="414">
        <f t="shared" ref="X37:X100" si="58">W37*V37</f>
        <v>3465000</v>
      </c>
      <c r="Y37" s="414">
        <f t="shared" si="50"/>
        <v>0</v>
      </c>
      <c r="Z37" s="414">
        <f t="shared" si="51"/>
        <v>0</v>
      </c>
      <c r="AA37" s="414">
        <f t="shared" si="52"/>
        <v>0</v>
      </c>
      <c r="AB37" s="414">
        <f t="shared" si="53"/>
        <v>0</v>
      </c>
      <c r="AC37" s="414">
        <f t="shared" si="54"/>
        <v>0</v>
      </c>
      <c r="AD37" s="414">
        <f t="shared" si="55"/>
        <v>0</v>
      </c>
      <c r="AE37" s="430">
        <f t="shared" ref="AE37:AE100" si="59">SUM(X37:AD37)</f>
        <v>3465000</v>
      </c>
      <c r="AF37" s="430">
        <f t="shared" si="56"/>
        <v>0</v>
      </c>
    </row>
    <row r="38" spans="1:32" s="343" customFormat="1" ht="34" customHeight="1" x14ac:dyDescent="0.2">
      <c r="A38" s="343" t="str">
        <f t="shared" si="57"/>
        <v>02.06.01</v>
      </c>
      <c r="B38" s="498">
        <v>3</v>
      </c>
      <c r="C38" s="440" t="s">
        <v>588</v>
      </c>
      <c r="D38" s="457" t="s">
        <v>165</v>
      </c>
      <c r="E38" s="440" t="s">
        <v>84</v>
      </c>
      <c r="F38" s="442" t="s">
        <v>150</v>
      </c>
      <c r="G38" s="440"/>
      <c r="H38" s="440" t="s">
        <v>151</v>
      </c>
      <c r="I38" s="440">
        <v>2003</v>
      </c>
      <c r="J38" s="441" t="s">
        <v>84</v>
      </c>
      <c r="K38" s="440" t="s">
        <v>84</v>
      </c>
      <c r="L38" s="440" t="s">
        <v>84</v>
      </c>
      <c r="M38" s="440" t="s">
        <v>84</v>
      </c>
      <c r="N38" s="441" t="s">
        <v>84</v>
      </c>
      <c r="O38" s="441" t="s">
        <v>84</v>
      </c>
      <c r="P38" s="458">
        <v>550000</v>
      </c>
      <c r="Q38" s="503" t="s">
        <v>63</v>
      </c>
      <c r="R38" s="454">
        <v>1</v>
      </c>
      <c r="S38" s="443" t="str">
        <f t="shared" si="44"/>
        <v>02.06.01</v>
      </c>
      <c r="T38" s="443" t="str">
        <f t="shared" si="45"/>
        <v>Alat Kantor</v>
      </c>
      <c r="U38" s="443">
        <f t="shared" si="46"/>
        <v>5</v>
      </c>
      <c r="V38" s="430">
        <f t="shared" si="47"/>
        <v>110000</v>
      </c>
      <c r="W38" s="413">
        <f t="shared" si="48"/>
        <v>5</v>
      </c>
      <c r="X38" s="414">
        <f t="shared" si="58"/>
        <v>550000</v>
      </c>
      <c r="Y38" s="414">
        <f t="shared" si="50"/>
        <v>0</v>
      </c>
      <c r="Z38" s="414">
        <f t="shared" si="51"/>
        <v>0</v>
      </c>
      <c r="AA38" s="414">
        <f t="shared" si="52"/>
        <v>0</v>
      </c>
      <c r="AB38" s="414">
        <f t="shared" si="53"/>
        <v>0</v>
      </c>
      <c r="AC38" s="414">
        <f t="shared" si="54"/>
        <v>0</v>
      </c>
      <c r="AD38" s="414">
        <f t="shared" si="55"/>
        <v>0</v>
      </c>
      <c r="AE38" s="430">
        <f t="shared" si="59"/>
        <v>550000</v>
      </c>
      <c r="AF38" s="430">
        <f t="shared" si="56"/>
        <v>0</v>
      </c>
    </row>
    <row r="39" spans="1:32" s="343" customFormat="1" ht="34" customHeight="1" x14ac:dyDescent="0.2">
      <c r="A39" s="343" t="str">
        <f t="shared" si="57"/>
        <v>02.06.02</v>
      </c>
      <c r="B39" s="498">
        <v>4</v>
      </c>
      <c r="C39" s="440" t="s">
        <v>590</v>
      </c>
      <c r="D39" s="457" t="s">
        <v>180</v>
      </c>
      <c r="E39" s="440" t="s">
        <v>84</v>
      </c>
      <c r="F39" s="442" t="s">
        <v>150</v>
      </c>
      <c r="G39" s="440"/>
      <c r="H39" s="440" t="s">
        <v>154</v>
      </c>
      <c r="I39" s="440">
        <v>2003</v>
      </c>
      <c r="J39" s="441" t="s">
        <v>84</v>
      </c>
      <c r="K39" s="440" t="s">
        <v>84</v>
      </c>
      <c r="L39" s="440" t="s">
        <v>84</v>
      </c>
      <c r="M39" s="440" t="s">
        <v>84</v>
      </c>
      <c r="N39" s="441" t="s">
        <v>84</v>
      </c>
      <c r="O39" s="441" t="s">
        <v>84</v>
      </c>
      <c r="P39" s="458">
        <v>900000</v>
      </c>
      <c r="Q39" s="503" t="s">
        <v>63</v>
      </c>
      <c r="R39" s="454">
        <v>1</v>
      </c>
      <c r="S39" s="443" t="str">
        <f t="shared" si="44"/>
        <v>02.06.02</v>
      </c>
      <c r="T39" s="443" t="str">
        <f t="shared" si="45"/>
        <v>Alat Rumah Tangga</v>
      </c>
      <c r="U39" s="443">
        <f t="shared" si="46"/>
        <v>5</v>
      </c>
      <c r="V39" s="430">
        <f t="shared" si="47"/>
        <v>180000</v>
      </c>
      <c r="W39" s="413">
        <f t="shared" si="48"/>
        <v>5</v>
      </c>
      <c r="X39" s="414">
        <f t="shared" si="58"/>
        <v>900000</v>
      </c>
      <c r="Y39" s="414">
        <f t="shared" si="50"/>
        <v>0</v>
      </c>
      <c r="Z39" s="414">
        <f t="shared" si="51"/>
        <v>0</v>
      </c>
      <c r="AA39" s="414">
        <f t="shared" si="52"/>
        <v>0</v>
      </c>
      <c r="AB39" s="414">
        <f t="shared" si="53"/>
        <v>0</v>
      </c>
      <c r="AC39" s="414">
        <f t="shared" si="54"/>
        <v>0</v>
      </c>
      <c r="AD39" s="414">
        <f t="shared" si="55"/>
        <v>0</v>
      </c>
      <c r="AE39" s="430">
        <f t="shared" si="59"/>
        <v>900000</v>
      </c>
      <c r="AF39" s="430">
        <f t="shared" si="56"/>
        <v>0</v>
      </c>
    </row>
    <row r="40" spans="1:32" s="343" customFormat="1" ht="34" customHeight="1" x14ac:dyDescent="0.2">
      <c r="A40" s="343" t="str">
        <f t="shared" si="57"/>
        <v>02.06.02</v>
      </c>
      <c r="B40" s="498">
        <v>5</v>
      </c>
      <c r="C40" s="442" t="s">
        <v>270</v>
      </c>
      <c r="D40" s="457" t="s">
        <v>161</v>
      </c>
      <c r="E40" s="440" t="s">
        <v>84</v>
      </c>
      <c r="F40" s="442" t="s">
        <v>183</v>
      </c>
      <c r="G40" s="440"/>
      <c r="H40" s="440" t="s">
        <v>158</v>
      </c>
      <c r="I40" s="440">
        <v>2003</v>
      </c>
      <c r="J40" s="441" t="s">
        <v>84</v>
      </c>
      <c r="K40" s="440" t="s">
        <v>84</v>
      </c>
      <c r="L40" s="440" t="s">
        <v>84</v>
      </c>
      <c r="M40" s="440" t="s">
        <v>84</v>
      </c>
      <c r="N40" s="441" t="s">
        <v>84</v>
      </c>
      <c r="O40" s="441" t="s">
        <v>84</v>
      </c>
      <c r="P40" s="458">
        <v>2850000</v>
      </c>
      <c r="Q40" s="503" t="s">
        <v>63</v>
      </c>
      <c r="R40" s="454">
        <v>1</v>
      </c>
      <c r="S40" s="443" t="str">
        <f t="shared" si="44"/>
        <v>02.06.02</v>
      </c>
      <c r="T40" s="443" t="str">
        <f t="shared" si="45"/>
        <v>Alat Rumah Tangga</v>
      </c>
      <c r="U40" s="443">
        <f t="shared" si="46"/>
        <v>5</v>
      </c>
      <c r="V40" s="430">
        <f t="shared" si="47"/>
        <v>570000</v>
      </c>
      <c r="W40" s="413">
        <f t="shared" si="48"/>
        <v>5</v>
      </c>
      <c r="X40" s="414">
        <f t="shared" si="58"/>
        <v>2850000</v>
      </c>
      <c r="Y40" s="414">
        <f t="shared" si="50"/>
        <v>0</v>
      </c>
      <c r="Z40" s="414">
        <f t="shared" si="51"/>
        <v>0</v>
      </c>
      <c r="AA40" s="414">
        <f t="shared" si="52"/>
        <v>0</v>
      </c>
      <c r="AB40" s="414">
        <f t="shared" si="53"/>
        <v>0</v>
      </c>
      <c r="AC40" s="414">
        <f t="shared" si="54"/>
        <v>0</v>
      </c>
      <c r="AD40" s="414">
        <f t="shared" si="55"/>
        <v>0</v>
      </c>
      <c r="AE40" s="430">
        <f t="shared" si="59"/>
        <v>2850000</v>
      </c>
      <c r="AF40" s="430">
        <f t="shared" si="56"/>
        <v>0</v>
      </c>
    </row>
    <row r="41" spans="1:32" s="343" customFormat="1" ht="34" customHeight="1" x14ac:dyDescent="0.2">
      <c r="A41" s="343" t="str">
        <f t="shared" si="57"/>
        <v>02.06.01</v>
      </c>
      <c r="B41" s="498">
        <v>6</v>
      </c>
      <c r="C41" s="440" t="s">
        <v>591</v>
      </c>
      <c r="D41" s="457" t="s">
        <v>184</v>
      </c>
      <c r="E41" s="440" t="s">
        <v>84</v>
      </c>
      <c r="F41" s="442" t="s">
        <v>186</v>
      </c>
      <c r="G41" s="440"/>
      <c r="H41" s="440" t="s">
        <v>171</v>
      </c>
      <c r="I41" s="440">
        <v>2003</v>
      </c>
      <c r="J41" s="441" t="s">
        <v>84</v>
      </c>
      <c r="K41" s="440" t="s">
        <v>84</v>
      </c>
      <c r="L41" s="440" t="s">
        <v>84</v>
      </c>
      <c r="M41" s="440" t="s">
        <v>84</v>
      </c>
      <c r="N41" s="441" t="s">
        <v>84</v>
      </c>
      <c r="O41" s="441" t="s">
        <v>84</v>
      </c>
      <c r="P41" s="458">
        <v>780000</v>
      </c>
      <c r="Q41" s="503" t="s">
        <v>63</v>
      </c>
      <c r="R41" s="454">
        <v>1</v>
      </c>
      <c r="S41" s="443" t="str">
        <f t="shared" si="44"/>
        <v>02.06.01</v>
      </c>
      <c r="T41" s="443" t="str">
        <f t="shared" si="45"/>
        <v>Alat Kantor</v>
      </c>
      <c r="U41" s="443">
        <f t="shared" si="46"/>
        <v>5</v>
      </c>
      <c r="V41" s="430">
        <f t="shared" si="47"/>
        <v>156000</v>
      </c>
      <c r="W41" s="413">
        <f t="shared" si="48"/>
        <v>5</v>
      </c>
      <c r="X41" s="414">
        <f t="shared" si="58"/>
        <v>780000</v>
      </c>
      <c r="Y41" s="414">
        <f t="shared" si="50"/>
        <v>0</v>
      </c>
      <c r="Z41" s="414">
        <f t="shared" si="51"/>
        <v>0</v>
      </c>
      <c r="AA41" s="414">
        <f t="shared" si="52"/>
        <v>0</v>
      </c>
      <c r="AB41" s="414">
        <f t="shared" si="53"/>
        <v>0</v>
      </c>
      <c r="AC41" s="414">
        <f t="shared" si="54"/>
        <v>0</v>
      </c>
      <c r="AD41" s="414">
        <f t="shared" si="55"/>
        <v>0</v>
      </c>
      <c r="AE41" s="430">
        <f t="shared" si="59"/>
        <v>780000</v>
      </c>
      <c r="AF41" s="430">
        <f t="shared" si="56"/>
        <v>0</v>
      </c>
    </row>
    <row r="42" spans="1:32" s="343" customFormat="1" ht="34" customHeight="1" x14ac:dyDescent="0.2">
      <c r="A42" s="343" t="str">
        <f t="shared" si="57"/>
        <v>02.06.02</v>
      </c>
      <c r="B42" s="498">
        <v>7</v>
      </c>
      <c r="C42" s="440" t="s">
        <v>583</v>
      </c>
      <c r="D42" s="457" t="s">
        <v>196</v>
      </c>
      <c r="E42" s="440" t="s">
        <v>84</v>
      </c>
      <c r="F42" s="442" t="s">
        <v>150</v>
      </c>
      <c r="G42" s="440"/>
      <c r="H42" s="440" t="s">
        <v>198</v>
      </c>
      <c r="I42" s="440" t="s">
        <v>118</v>
      </c>
      <c r="J42" s="441" t="s">
        <v>84</v>
      </c>
      <c r="K42" s="440" t="s">
        <v>84</v>
      </c>
      <c r="L42" s="440" t="s">
        <v>84</v>
      </c>
      <c r="M42" s="440" t="s">
        <v>84</v>
      </c>
      <c r="N42" s="441" t="s">
        <v>84</v>
      </c>
      <c r="O42" s="441" t="s">
        <v>84</v>
      </c>
      <c r="P42" s="458">
        <v>665000</v>
      </c>
      <c r="Q42" s="503" t="s">
        <v>948</v>
      </c>
      <c r="R42" s="454">
        <v>1</v>
      </c>
      <c r="S42" s="443" t="str">
        <f t="shared" si="44"/>
        <v>02.06.02</v>
      </c>
      <c r="T42" s="443" t="str">
        <f t="shared" si="45"/>
        <v>Alat Rumah Tangga</v>
      </c>
      <c r="U42" s="443">
        <f t="shared" si="46"/>
        <v>5</v>
      </c>
      <c r="V42" s="430">
        <f t="shared" si="47"/>
        <v>133000</v>
      </c>
      <c r="W42" s="413">
        <f t="shared" si="48"/>
        <v>5</v>
      </c>
      <c r="X42" s="414">
        <f t="shared" si="58"/>
        <v>665000</v>
      </c>
      <c r="Y42" s="414">
        <f t="shared" si="50"/>
        <v>0</v>
      </c>
      <c r="Z42" s="414">
        <f t="shared" si="51"/>
        <v>0</v>
      </c>
      <c r="AA42" s="414">
        <f t="shared" si="52"/>
        <v>0</v>
      </c>
      <c r="AB42" s="414">
        <f t="shared" si="53"/>
        <v>0</v>
      </c>
      <c r="AC42" s="414">
        <f t="shared" si="54"/>
        <v>0</v>
      </c>
      <c r="AD42" s="414">
        <f t="shared" si="55"/>
        <v>0</v>
      </c>
      <c r="AE42" s="430">
        <f t="shared" si="59"/>
        <v>665000</v>
      </c>
      <c r="AF42" s="430">
        <f t="shared" si="56"/>
        <v>0</v>
      </c>
    </row>
    <row r="43" spans="1:32" s="343" customFormat="1" ht="34" customHeight="1" x14ac:dyDescent="0.2">
      <c r="A43" s="343" t="str">
        <f t="shared" si="57"/>
        <v>02.06.01</v>
      </c>
      <c r="B43" s="498">
        <v>8</v>
      </c>
      <c r="C43" s="440" t="s">
        <v>588</v>
      </c>
      <c r="D43" s="457" t="s">
        <v>165</v>
      </c>
      <c r="E43" s="440" t="s">
        <v>84</v>
      </c>
      <c r="F43" s="442" t="s">
        <v>150</v>
      </c>
      <c r="G43" s="440"/>
      <c r="H43" s="440" t="s">
        <v>154</v>
      </c>
      <c r="I43" s="440" t="s">
        <v>118</v>
      </c>
      <c r="J43" s="441" t="s">
        <v>84</v>
      </c>
      <c r="K43" s="440" t="s">
        <v>84</v>
      </c>
      <c r="L43" s="440" t="s">
        <v>84</v>
      </c>
      <c r="M43" s="440" t="s">
        <v>84</v>
      </c>
      <c r="N43" s="441" t="s">
        <v>84</v>
      </c>
      <c r="O43" s="441" t="s">
        <v>84</v>
      </c>
      <c r="P43" s="458">
        <v>700000</v>
      </c>
      <c r="Q43" s="503" t="s">
        <v>63</v>
      </c>
      <c r="R43" s="454">
        <v>1</v>
      </c>
      <c r="S43" s="443" t="str">
        <f t="shared" si="44"/>
        <v>02.06.01</v>
      </c>
      <c r="T43" s="443" t="str">
        <f t="shared" si="45"/>
        <v>Alat Kantor</v>
      </c>
      <c r="U43" s="443">
        <f t="shared" si="46"/>
        <v>5</v>
      </c>
      <c r="V43" s="430">
        <f t="shared" si="47"/>
        <v>140000</v>
      </c>
      <c r="W43" s="413">
        <f t="shared" si="48"/>
        <v>5</v>
      </c>
      <c r="X43" s="414">
        <f t="shared" si="58"/>
        <v>700000</v>
      </c>
      <c r="Y43" s="414">
        <f t="shared" si="50"/>
        <v>0</v>
      </c>
      <c r="Z43" s="414">
        <f t="shared" si="51"/>
        <v>0</v>
      </c>
      <c r="AA43" s="414">
        <f t="shared" si="52"/>
        <v>0</v>
      </c>
      <c r="AB43" s="414">
        <f t="shared" si="53"/>
        <v>0</v>
      </c>
      <c r="AC43" s="414">
        <f t="shared" si="54"/>
        <v>0</v>
      </c>
      <c r="AD43" s="414">
        <f t="shared" si="55"/>
        <v>0</v>
      </c>
      <c r="AE43" s="430">
        <f t="shared" si="59"/>
        <v>700000</v>
      </c>
      <c r="AF43" s="430">
        <f t="shared" si="56"/>
        <v>0</v>
      </c>
    </row>
    <row r="44" spans="1:32" s="343" customFormat="1" ht="34" customHeight="1" x14ac:dyDescent="0.2">
      <c r="A44" s="343" t="str">
        <f t="shared" si="57"/>
        <v>02.06.02</v>
      </c>
      <c r="B44" s="498">
        <v>9</v>
      </c>
      <c r="C44" s="440" t="s">
        <v>598</v>
      </c>
      <c r="D44" s="457" t="s">
        <v>199</v>
      </c>
      <c r="E44" s="440" t="s">
        <v>84</v>
      </c>
      <c r="F44" s="442" t="s">
        <v>200</v>
      </c>
      <c r="G44" s="440"/>
      <c r="H44" s="440" t="s">
        <v>198</v>
      </c>
      <c r="I44" s="440" t="s">
        <v>118</v>
      </c>
      <c r="J44" s="441" t="s">
        <v>84</v>
      </c>
      <c r="K44" s="440" t="s">
        <v>84</v>
      </c>
      <c r="L44" s="440" t="s">
        <v>84</v>
      </c>
      <c r="M44" s="440" t="s">
        <v>84</v>
      </c>
      <c r="N44" s="441" t="s">
        <v>84</v>
      </c>
      <c r="O44" s="441" t="s">
        <v>84</v>
      </c>
      <c r="P44" s="458">
        <v>735000</v>
      </c>
      <c r="Q44" s="503" t="s">
        <v>63</v>
      </c>
      <c r="R44" s="454">
        <v>1</v>
      </c>
      <c r="S44" s="443" t="str">
        <f t="shared" si="44"/>
        <v>02.06.02</v>
      </c>
      <c r="T44" s="443" t="str">
        <f t="shared" si="45"/>
        <v>Alat Rumah Tangga</v>
      </c>
      <c r="U44" s="443">
        <f t="shared" si="46"/>
        <v>5</v>
      </c>
      <c r="V44" s="430">
        <f t="shared" si="47"/>
        <v>147000</v>
      </c>
      <c r="W44" s="413">
        <f t="shared" si="48"/>
        <v>5</v>
      </c>
      <c r="X44" s="414">
        <f t="shared" si="58"/>
        <v>735000</v>
      </c>
      <c r="Y44" s="414">
        <f t="shared" si="50"/>
        <v>0</v>
      </c>
      <c r="Z44" s="414">
        <f t="shared" si="51"/>
        <v>0</v>
      </c>
      <c r="AA44" s="414">
        <f t="shared" si="52"/>
        <v>0</v>
      </c>
      <c r="AB44" s="414">
        <f t="shared" si="53"/>
        <v>0</v>
      </c>
      <c r="AC44" s="414">
        <f t="shared" si="54"/>
        <v>0</v>
      </c>
      <c r="AD44" s="414">
        <f t="shared" si="55"/>
        <v>0</v>
      </c>
      <c r="AE44" s="430">
        <f t="shared" si="59"/>
        <v>735000</v>
      </c>
      <c r="AF44" s="430">
        <f t="shared" si="56"/>
        <v>0</v>
      </c>
    </row>
    <row r="45" spans="1:32" s="343" customFormat="1" ht="34" customHeight="1" x14ac:dyDescent="0.2">
      <c r="A45" s="343" t="str">
        <f t="shared" si="57"/>
        <v>02.06.01</v>
      </c>
      <c r="B45" s="498">
        <v>10</v>
      </c>
      <c r="C45" s="440" t="s">
        <v>591</v>
      </c>
      <c r="D45" s="457" t="s">
        <v>184</v>
      </c>
      <c r="E45" s="440" t="s">
        <v>84</v>
      </c>
      <c r="F45" s="442" t="s">
        <v>186</v>
      </c>
      <c r="G45" s="440"/>
      <c r="H45" s="440" t="s">
        <v>171</v>
      </c>
      <c r="I45" s="440" t="s">
        <v>118</v>
      </c>
      <c r="J45" s="441" t="s">
        <v>84</v>
      </c>
      <c r="K45" s="440" t="s">
        <v>84</v>
      </c>
      <c r="L45" s="440" t="s">
        <v>84</v>
      </c>
      <c r="M45" s="440" t="s">
        <v>84</v>
      </c>
      <c r="N45" s="441" t="s">
        <v>84</v>
      </c>
      <c r="O45" s="441" t="s">
        <v>84</v>
      </c>
      <c r="P45" s="458">
        <v>780000</v>
      </c>
      <c r="Q45" s="503" t="s">
        <v>63</v>
      </c>
      <c r="R45" s="454">
        <v>1</v>
      </c>
      <c r="S45" s="443" t="str">
        <f t="shared" si="44"/>
        <v>02.06.01</v>
      </c>
      <c r="T45" s="443" t="str">
        <f t="shared" si="45"/>
        <v>Alat Kantor</v>
      </c>
      <c r="U45" s="443">
        <f t="shared" si="46"/>
        <v>5</v>
      </c>
      <c r="V45" s="430">
        <f t="shared" si="47"/>
        <v>156000</v>
      </c>
      <c r="W45" s="413">
        <f t="shared" si="48"/>
        <v>5</v>
      </c>
      <c r="X45" s="414">
        <f t="shared" si="58"/>
        <v>780000</v>
      </c>
      <c r="Y45" s="414">
        <f t="shared" si="50"/>
        <v>0</v>
      </c>
      <c r="Z45" s="414">
        <f t="shared" si="51"/>
        <v>0</v>
      </c>
      <c r="AA45" s="414">
        <f t="shared" si="52"/>
        <v>0</v>
      </c>
      <c r="AB45" s="414">
        <f t="shared" si="53"/>
        <v>0</v>
      </c>
      <c r="AC45" s="414">
        <f t="shared" si="54"/>
        <v>0</v>
      </c>
      <c r="AD45" s="414">
        <f t="shared" si="55"/>
        <v>0</v>
      </c>
      <c r="AE45" s="430">
        <f t="shared" si="59"/>
        <v>780000</v>
      </c>
      <c r="AF45" s="430">
        <f t="shared" si="56"/>
        <v>0</v>
      </c>
    </row>
    <row r="46" spans="1:32" s="343" customFormat="1" ht="34" customHeight="1" x14ac:dyDescent="0.2">
      <c r="A46" s="343" t="str">
        <f t="shared" si="57"/>
        <v>02.06.01</v>
      </c>
      <c r="B46" s="498">
        <v>11</v>
      </c>
      <c r="C46" s="440" t="s">
        <v>588</v>
      </c>
      <c r="D46" s="457" t="s">
        <v>165</v>
      </c>
      <c r="E46" s="440" t="s">
        <v>84</v>
      </c>
      <c r="F46" s="442" t="s">
        <v>150</v>
      </c>
      <c r="G46" s="440"/>
      <c r="H46" s="440" t="s">
        <v>154</v>
      </c>
      <c r="I46" s="440" t="s">
        <v>118</v>
      </c>
      <c r="J46" s="441" t="s">
        <v>84</v>
      </c>
      <c r="K46" s="440" t="s">
        <v>84</v>
      </c>
      <c r="L46" s="440" t="s">
        <v>84</v>
      </c>
      <c r="M46" s="440" t="s">
        <v>84</v>
      </c>
      <c r="N46" s="441" t="s">
        <v>84</v>
      </c>
      <c r="O46" s="441" t="s">
        <v>84</v>
      </c>
      <c r="P46" s="458">
        <v>600000</v>
      </c>
      <c r="Q46" s="503" t="s">
        <v>63</v>
      </c>
      <c r="R46" s="454">
        <v>1</v>
      </c>
      <c r="S46" s="443" t="str">
        <f t="shared" si="44"/>
        <v>02.06.01</v>
      </c>
      <c r="T46" s="443" t="str">
        <f t="shared" si="45"/>
        <v>Alat Kantor</v>
      </c>
      <c r="U46" s="443">
        <f t="shared" si="46"/>
        <v>5</v>
      </c>
      <c r="V46" s="430">
        <f t="shared" si="47"/>
        <v>120000</v>
      </c>
      <c r="W46" s="413">
        <f t="shared" si="48"/>
        <v>5</v>
      </c>
      <c r="X46" s="414">
        <f t="shared" si="58"/>
        <v>600000</v>
      </c>
      <c r="Y46" s="414">
        <f t="shared" si="50"/>
        <v>0</v>
      </c>
      <c r="Z46" s="414">
        <f t="shared" si="51"/>
        <v>0</v>
      </c>
      <c r="AA46" s="414">
        <f t="shared" si="52"/>
        <v>0</v>
      </c>
      <c r="AB46" s="414">
        <f t="shared" si="53"/>
        <v>0</v>
      </c>
      <c r="AC46" s="414">
        <f t="shared" si="54"/>
        <v>0</v>
      </c>
      <c r="AD46" s="414">
        <f t="shared" si="55"/>
        <v>0</v>
      </c>
      <c r="AE46" s="430">
        <f t="shared" si="59"/>
        <v>600000</v>
      </c>
      <c r="AF46" s="430">
        <f t="shared" si="56"/>
        <v>0</v>
      </c>
    </row>
    <row r="47" spans="1:32" s="343" customFormat="1" ht="34" customHeight="1" x14ac:dyDescent="0.2">
      <c r="A47" s="343" t="str">
        <f t="shared" si="57"/>
        <v>02.06.01</v>
      </c>
      <c r="B47" s="498">
        <v>12</v>
      </c>
      <c r="C47" s="440" t="s">
        <v>591</v>
      </c>
      <c r="D47" s="457" t="s">
        <v>184</v>
      </c>
      <c r="E47" s="440" t="s">
        <v>84</v>
      </c>
      <c r="F47" s="442" t="s">
        <v>186</v>
      </c>
      <c r="G47" s="440"/>
      <c r="H47" s="440" t="s">
        <v>171</v>
      </c>
      <c r="I47" s="440" t="s">
        <v>118</v>
      </c>
      <c r="J47" s="441" t="s">
        <v>84</v>
      </c>
      <c r="K47" s="440" t="s">
        <v>84</v>
      </c>
      <c r="L47" s="440" t="s">
        <v>84</v>
      </c>
      <c r="M47" s="440" t="s">
        <v>84</v>
      </c>
      <c r="N47" s="441" t="s">
        <v>84</v>
      </c>
      <c r="O47" s="441" t="s">
        <v>84</v>
      </c>
      <c r="P47" s="458">
        <v>910000</v>
      </c>
      <c r="Q47" s="503" t="s">
        <v>63</v>
      </c>
      <c r="R47" s="454">
        <v>1</v>
      </c>
      <c r="S47" s="443" t="str">
        <f t="shared" si="44"/>
        <v>02.06.01</v>
      </c>
      <c r="T47" s="443" t="str">
        <f t="shared" si="45"/>
        <v>Alat Kantor</v>
      </c>
      <c r="U47" s="443">
        <f t="shared" si="46"/>
        <v>5</v>
      </c>
      <c r="V47" s="430">
        <f t="shared" si="47"/>
        <v>182000</v>
      </c>
      <c r="W47" s="413">
        <f t="shared" si="48"/>
        <v>5</v>
      </c>
      <c r="X47" s="414">
        <f t="shared" si="58"/>
        <v>910000</v>
      </c>
      <c r="Y47" s="414">
        <f t="shared" si="50"/>
        <v>0</v>
      </c>
      <c r="Z47" s="414">
        <f t="shared" si="51"/>
        <v>0</v>
      </c>
      <c r="AA47" s="414">
        <f t="shared" si="52"/>
        <v>0</v>
      </c>
      <c r="AB47" s="414">
        <f t="shared" si="53"/>
        <v>0</v>
      </c>
      <c r="AC47" s="414">
        <f t="shared" si="54"/>
        <v>0</v>
      </c>
      <c r="AD47" s="414">
        <f t="shared" si="55"/>
        <v>0</v>
      </c>
      <c r="AE47" s="430">
        <f t="shared" si="59"/>
        <v>910000</v>
      </c>
      <c r="AF47" s="430">
        <f t="shared" si="56"/>
        <v>0</v>
      </c>
    </row>
    <row r="48" spans="1:32" s="343" customFormat="1" ht="34" customHeight="1" x14ac:dyDescent="0.2">
      <c r="A48" s="343" t="str">
        <f t="shared" si="57"/>
        <v>02.06.02</v>
      </c>
      <c r="B48" s="498">
        <v>13</v>
      </c>
      <c r="C48" s="440" t="s">
        <v>288</v>
      </c>
      <c r="D48" s="457" t="s">
        <v>205</v>
      </c>
      <c r="E48" s="440" t="s">
        <v>84</v>
      </c>
      <c r="F48" s="442" t="s">
        <v>150</v>
      </c>
      <c r="G48" s="440"/>
      <c r="H48" s="440" t="s">
        <v>207</v>
      </c>
      <c r="I48" s="440" t="s">
        <v>118</v>
      </c>
      <c r="J48" s="441" t="s">
        <v>84</v>
      </c>
      <c r="K48" s="440" t="s">
        <v>84</v>
      </c>
      <c r="L48" s="440" t="s">
        <v>84</v>
      </c>
      <c r="M48" s="440" t="s">
        <v>84</v>
      </c>
      <c r="N48" s="441" t="s">
        <v>84</v>
      </c>
      <c r="O48" s="441" t="s">
        <v>84</v>
      </c>
      <c r="P48" s="458">
        <v>2660000</v>
      </c>
      <c r="Q48" s="503" t="s">
        <v>63</v>
      </c>
      <c r="R48" s="454">
        <v>1</v>
      </c>
      <c r="S48" s="443" t="str">
        <f t="shared" si="44"/>
        <v>02.06.02</v>
      </c>
      <c r="T48" s="443" t="str">
        <f t="shared" si="45"/>
        <v>Alat Rumah Tangga</v>
      </c>
      <c r="U48" s="443">
        <f t="shared" si="46"/>
        <v>5</v>
      </c>
      <c r="V48" s="430">
        <f t="shared" si="47"/>
        <v>532000</v>
      </c>
      <c r="W48" s="413">
        <f t="shared" si="48"/>
        <v>5</v>
      </c>
      <c r="X48" s="414">
        <f t="shared" si="58"/>
        <v>2660000</v>
      </c>
      <c r="Y48" s="414">
        <f t="shared" si="50"/>
        <v>0</v>
      </c>
      <c r="Z48" s="414">
        <f t="shared" si="51"/>
        <v>0</v>
      </c>
      <c r="AA48" s="414">
        <f t="shared" si="52"/>
        <v>0</v>
      </c>
      <c r="AB48" s="414">
        <f t="shared" si="53"/>
        <v>0</v>
      </c>
      <c r="AC48" s="414">
        <f t="shared" si="54"/>
        <v>0</v>
      </c>
      <c r="AD48" s="414">
        <f t="shared" si="55"/>
        <v>0</v>
      </c>
      <c r="AE48" s="430">
        <f t="shared" si="59"/>
        <v>2660000</v>
      </c>
      <c r="AF48" s="430">
        <f t="shared" si="56"/>
        <v>0</v>
      </c>
    </row>
    <row r="49" spans="1:32" s="343" customFormat="1" ht="34" customHeight="1" x14ac:dyDescent="0.2">
      <c r="A49" s="343" t="str">
        <f t="shared" si="57"/>
        <v>02.06.01</v>
      </c>
      <c r="B49" s="498">
        <v>14</v>
      </c>
      <c r="C49" s="440" t="s">
        <v>591</v>
      </c>
      <c r="D49" s="457" t="s">
        <v>184</v>
      </c>
      <c r="E49" s="440" t="s">
        <v>84</v>
      </c>
      <c r="F49" s="442" t="s">
        <v>210</v>
      </c>
      <c r="G49" s="440"/>
      <c r="H49" s="440" t="s">
        <v>171</v>
      </c>
      <c r="I49" s="440" t="s">
        <v>118</v>
      </c>
      <c r="J49" s="441" t="s">
        <v>84</v>
      </c>
      <c r="K49" s="440" t="s">
        <v>84</v>
      </c>
      <c r="L49" s="440" t="s">
        <v>84</v>
      </c>
      <c r="M49" s="440" t="s">
        <v>84</v>
      </c>
      <c r="N49" s="441" t="s">
        <v>84</v>
      </c>
      <c r="O49" s="441" t="s">
        <v>84</v>
      </c>
      <c r="P49" s="458">
        <v>910000</v>
      </c>
      <c r="Q49" s="503" t="s">
        <v>63</v>
      </c>
      <c r="R49" s="454">
        <v>1</v>
      </c>
      <c r="S49" s="443" t="str">
        <f t="shared" si="44"/>
        <v>02.06.01</v>
      </c>
      <c r="T49" s="443" t="str">
        <f t="shared" si="45"/>
        <v>Alat Kantor</v>
      </c>
      <c r="U49" s="443">
        <f t="shared" si="46"/>
        <v>5</v>
      </c>
      <c r="V49" s="430">
        <f t="shared" si="47"/>
        <v>182000</v>
      </c>
      <c r="W49" s="413">
        <f t="shared" si="48"/>
        <v>5</v>
      </c>
      <c r="X49" s="414">
        <f t="shared" si="58"/>
        <v>910000</v>
      </c>
      <c r="Y49" s="414">
        <f t="shared" si="50"/>
        <v>0</v>
      </c>
      <c r="Z49" s="414">
        <f t="shared" si="51"/>
        <v>0</v>
      </c>
      <c r="AA49" s="414">
        <f t="shared" si="52"/>
        <v>0</v>
      </c>
      <c r="AB49" s="414">
        <f t="shared" si="53"/>
        <v>0</v>
      </c>
      <c r="AC49" s="414">
        <f t="shared" si="54"/>
        <v>0</v>
      </c>
      <c r="AD49" s="414">
        <f t="shared" si="55"/>
        <v>0</v>
      </c>
      <c r="AE49" s="430">
        <f t="shared" si="59"/>
        <v>910000</v>
      </c>
      <c r="AF49" s="430">
        <f t="shared" si="56"/>
        <v>0</v>
      </c>
    </row>
    <row r="50" spans="1:32" s="343" customFormat="1" ht="34" customHeight="1" x14ac:dyDescent="0.2">
      <c r="A50" s="343" t="str">
        <f t="shared" si="57"/>
        <v>02.06.01</v>
      </c>
      <c r="B50" s="498">
        <v>15</v>
      </c>
      <c r="C50" s="440" t="s">
        <v>591</v>
      </c>
      <c r="D50" s="457" t="s">
        <v>184</v>
      </c>
      <c r="E50" s="440" t="s">
        <v>84</v>
      </c>
      <c r="F50" s="442" t="s">
        <v>211</v>
      </c>
      <c r="G50" s="440"/>
      <c r="H50" s="440" t="s">
        <v>171</v>
      </c>
      <c r="I50" s="440" t="s">
        <v>118</v>
      </c>
      <c r="J50" s="441" t="s">
        <v>84</v>
      </c>
      <c r="K50" s="440" t="s">
        <v>84</v>
      </c>
      <c r="L50" s="440" t="s">
        <v>84</v>
      </c>
      <c r="M50" s="440" t="s">
        <v>84</v>
      </c>
      <c r="N50" s="441" t="s">
        <v>84</v>
      </c>
      <c r="O50" s="441" t="s">
        <v>84</v>
      </c>
      <c r="P50" s="458">
        <v>910000</v>
      </c>
      <c r="Q50" s="503" t="s">
        <v>63</v>
      </c>
      <c r="R50" s="454">
        <v>1</v>
      </c>
      <c r="S50" s="443" t="str">
        <f t="shared" si="44"/>
        <v>02.06.01</v>
      </c>
      <c r="T50" s="443" t="str">
        <f t="shared" si="45"/>
        <v>Alat Kantor</v>
      </c>
      <c r="U50" s="443">
        <f t="shared" si="46"/>
        <v>5</v>
      </c>
      <c r="V50" s="430">
        <f t="shared" si="47"/>
        <v>182000</v>
      </c>
      <c r="W50" s="413">
        <f t="shared" si="48"/>
        <v>5</v>
      </c>
      <c r="X50" s="414">
        <f t="shared" si="58"/>
        <v>910000</v>
      </c>
      <c r="Y50" s="414">
        <f t="shared" si="50"/>
        <v>0</v>
      </c>
      <c r="Z50" s="414">
        <f t="shared" si="51"/>
        <v>0</v>
      </c>
      <c r="AA50" s="414">
        <f t="shared" si="52"/>
        <v>0</v>
      </c>
      <c r="AB50" s="414">
        <f t="shared" si="53"/>
        <v>0</v>
      </c>
      <c r="AC50" s="414">
        <f t="shared" si="54"/>
        <v>0</v>
      </c>
      <c r="AD50" s="414">
        <f t="shared" si="55"/>
        <v>0</v>
      </c>
      <c r="AE50" s="430">
        <f t="shared" si="59"/>
        <v>910000</v>
      </c>
      <c r="AF50" s="430">
        <f t="shared" si="56"/>
        <v>0</v>
      </c>
    </row>
    <row r="51" spans="1:32" s="343" customFormat="1" ht="34" customHeight="1" x14ac:dyDescent="0.2">
      <c r="A51" s="343" t="str">
        <f t="shared" si="57"/>
        <v>02.06.02</v>
      </c>
      <c r="B51" s="498">
        <v>16</v>
      </c>
      <c r="C51" s="442" t="s">
        <v>270</v>
      </c>
      <c r="D51" s="457" t="s">
        <v>161</v>
      </c>
      <c r="E51" s="440" t="s">
        <v>84</v>
      </c>
      <c r="F51" s="442" t="s">
        <v>183</v>
      </c>
      <c r="G51" s="440"/>
      <c r="H51" s="440" t="s">
        <v>158</v>
      </c>
      <c r="I51" s="440" t="s">
        <v>141</v>
      </c>
      <c r="J51" s="441" t="s">
        <v>84</v>
      </c>
      <c r="K51" s="440" t="s">
        <v>84</v>
      </c>
      <c r="L51" s="440" t="s">
        <v>84</v>
      </c>
      <c r="M51" s="440" t="s">
        <v>84</v>
      </c>
      <c r="N51" s="441" t="s">
        <v>84</v>
      </c>
      <c r="O51" s="441" t="s">
        <v>84</v>
      </c>
      <c r="P51" s="458">
        <v>6650000</v>
      </c>
      <c r="Q51" s="503" t="s">
        <v>63</v>
      </c>
      <c r="R51" s="454">
        <v>1</v>
      </c>
      <c r="S51" s="443" t="str">
        <f t="shared" si="44"/>
        <v>02.06.02</v>
      </c>
      <c r="T51" s="443" t="str">
        <f t="shared" si="45"/>
        <v>Alat Rumah Tangga</v>
      </c>
      <c r="U51" s="443">
        <f t="shared" si="46"/>
        <v>5</v>
      </c>
      <c r="V51" s="430">
        <f t="shared" si="47"/>
        <v>1330000</v>
      </c>
      <c r="W51" s="413">
        <f t="shared" si="48"/>
        <v>5</v>
      </c>
      <c r="X51" s="414">
        <f t="shared" si="58"/>
        <v>6650000</v>
      </c>
      <c r="Y51" s="414">
        <f t="shared" si="50"/>
        <v>0</v>
      </c>
      <c r="Z51" s="414">
        <f t="shared" si="51"/>
        <v>0</v>
      </c>
      <c r="AA51" s="414">
        <f t="shared" si="52"/>
        <v>0</v>
      </c>
      <c r="AB51" s="414">
        <f t="shared" si="53"/>
        <v>0</v>
      </c>
      <c r="AC51" s="414">
        <f t="shared" si="54"/>
        <v>0</v>
      </c>
      <c r="AD51" s="414">
        <f t="shared" si="55"/>
        <v>0</v>
      </c>
      <c r="AE51" s="430">
        <f t="shared" si="59"/>
        <v>6650000</v>
      </c>
      <c r="AF51" s="430">
        <f t="shared" si="56"/>
        <v>0</v>
      </c>
    </row>
    <row r="52" spans="1:32" s="343" customFormat="1" ht="34" customHeight="1" x14ac:dyDescent="0.2">
      <c r="A52" s="343" t="str">
        <f t="shared" si="57"/>
        <v>02.06.03</v>
      </c>
      <c r="B52" s="498">
        <v>17</v>
      </c>
      <c r="C52" s="440" t="s">
        <v>595</v>
      </c>
      <c r="D52" s="457" t="s">
        <v>167</v>
      </c>
      <c r="E52" s="440" t="s">
        <v>84</v>
      </c>
      <c r="F52" s="442" t="s">
        <v>212</v>
      </c>
      <c r="G52" s="440"/>
      <c r="H52" s="440" t="s">
        <v>158</v>
      </c>
      <c r="I52" s="440" t="s">
        <v>141</v>
      </c>
      <c r="J52" s="441" t="s">
        <v>84</v>
      </c>
      <c r="K52" s="440" t="s">
        <v>84</v>
      </c>
      <c r="L52" s="440" t="s">
        <v>84</v>
      </c>
      <c r="M52" s="440" t="s">
        <v>84</v>
      </c>
      <c r="N52" s="441" t="s">
        <v>84</v>
      </c>
      <c r="O52" s="441" t="s">
        <v>84</v>
      </c>
      <c r="P52" s="458">
        <v>800000</v>
      </c>
      <c r="Q52" s="503" t="s">
        <v>948</v>
      </c>
      <c r="R52" s="454">
        <v>1</v>
      </c>
      <c r="S52" s="443" t="str">
        <f t="shared" si="44"/>
        <v>02.06.03</v>
      </c>
      <c r="T52" s="443" t="str">
        <f t="shared" si="45"/>
        <v>Peralatan Komputer</v>
      </c>
      <c r="U52" s="443">
        <f t="shared" si="46"/>
        <v>4</v>
      </c>
      <c r="V52" s="430">
        <f t="shared" si="47"/>
        <v>200000</v>
      </c>
      <c r="W52" s="413">
        <f t="shared" si="48"/>
        <v>4</v>
      </c>
      <c r="X52" s="414">
        <f t="shared" si="58"/>
        <v>800000</v>
      </c>
      <c r="Y52" s="414">
        <f t="shared" si="50"/>
        <v>0</v>
      </c>
      <c r="Z52" s="414">
        <f t="shared" si="51"/>
        <v>0</v>
      </c>
      <c r="AA52" s="414">
        <f t="shared" si="52"/>
        <v>0</v>
      </c>
      <c r="AB52" s="414">
        <f t="shared" si="53"/>
        <v>0</v>
      </c>
      <c r="AC52" s="414">
        <f t="shared" si="54"/>
        <v>0</v>
      </c>
      <c r="AD52" s="414">
        <f t="shared" si="55"/>
        <v>0</v>
      </c>
      <c r="AE52" s="430">
        <f t="shared" si="59"/>
        <v>800000</v>
      </c>
      <c r="AF52" s="430">
        <f t="shared" si="56"/>
        <v>0</v>
      </c>
    </row>
    <row r="53" spans="1:32" s="343" customFormat="1" ht="34" customHeight="1" x14ac:dyDescent="0.2">
      <c r="A53" s="343" t="str">
        <f t="shared" si="57"/>
        <v>02.06.03</v>
      </c>
      <c r="B53" s="498">
        <v>18</v>
      </c>
      <c r="C53" s="440" t="s">
        <v>596</v>
      </c>
      <c r="D53" s="457" t="s">
        <v>169</v>
      </c>
      <c r="E53" s="440" t="s">
        <v>84</v>
      </c>
      <c r="F53" s="442" t="s">
        <v>212</v>
      </c>
      <c r="G53" s="440"/>
      <c r="H53" s="440" t="s">
        <v>171</v>
      </c>
      <c r="I53" s="440" t="s">
        <v>141</v>
      </c>
      <c r="J53" s="441" t="s">
        <v>84</v>
      </c>
      <c r="K53" s="440" t="s">
        <v>84</v>
      </c>
      <c r="L53" s="440" t="s">
        <v>84</v>
      </c>
      <c r="M53" s="440" t="s">
        <v>84</v>
      </c>
      <c r="N53" s="441" t="s">
        <v>84</v>
      </c>
      <c r="O53" s="441" t="s">
        <v>84</v>
      </c>
      <c r="P53" s="458">
        <v>5440000</v>
      </c>
      <c r="Q53" s="503" t="s">
        <v>948</v>
      </c>
      <c r="R53" s="454">
        <v>1</v>
      </c>
      <c r="S53" s="443" t="str">
        <f t="shared" si="44"/>
        <v>02.06.03</v>
      </c>
      <c r="T53" s="443" t="str">
        <f t="shared" si="45"/>
        <v>Peralatan Komputer</v>
      </c>
      <c r="U53" s="443">
        <f t="shared" si="46"/>
        <v>4</v>
      </c>
      <c r="V53" s="430">
        <f t="shared" si="47"/>
        <v>1360000</v>
      </c>
      <c r="W53" s="413">
        <f t="shared" si="48"/>
        <v>4</v>
      </c>
      <c r="X53" s="414">
        <f t="shared" si="58"/>
        <v>5440000</v>
      </c>
      <c r="Y53" s="414">
        <f t="shared" si="50"/>
        <v>0</v>
      </c>
      <c r="Z53" s="414">
        <f t="shared" si="51"/>
        <v>0</v>
      </c>
      <c r="AA53" s="414">
        <f t="shared" si="52"/>
        <v>0</v>
      </c>
      <c r="AB53" s="414">
        <f t="shared" si="53"/>
        <v>0</v>
      </c>
      <c r="AC53" s="414">
        <f t="shared" si="54"/>
        <v>0</v>
      </c>
      <c r="AD53" s="414">
        <f t="shared" si="55"/>
        <v>0</v>
      </c>
      <c r="AE53" s="430">
        <f t="shared" si="59"/>
        <v>5440000</v>
      </c>
      <c r="AF53" s="430">
        <f t="shared" si="56"/>
        <v>0</v>
      </c>
    </row>
    <row r="54" spans="1:32" s="343" customFormat="1" ht="34" customHeight="1" x14ac:dyDescent="0.2">
      <c r="A54" s="343" t="str">
        <f t="shared" si="57"/>
        <v>02.06.02</v>
      </c>
      <c r="B54" s="498">
        <v>19</v>
      </c>
      <c r="C54" s="442" t="s">
        <v>270</v>
      </c>
      <c r="D54" s="457" t="s">
        <v>161</v>
      </c>
      <c r="E54" s="440" t="s">
        <v>84</v>
      </c>
      <c r="F54" s="442" t="s">
        <v>183</v>
      </c>
      <c r="G54" s="440"/>
      <c r="H54" s="440" t="s">
        <v>158</v>
      </c>
      <c r="I54" s="440" t="s">
        <v>141</v>
      </c>
      <c r="J54" s="441" t="s">
        <v>84</v>
      </c>
      <c r="K54" s="440" t="s">
        <v>84</v>
      </c>
      <c r="L54" s="440" t="s">
        <v>84</v>
      </c>
      <c r="M54" s="440" t="s">
        <v>84</v>
      </c>
      <c r="N54" s="441" t="s">
        <v>84</v>
      </c>
      <c r="O54" s="441" t="s">
        <v>84</v>
      </c>
      <c r="P54" s="458">
        <v>3325000</v>
      </c>
      <c r="Q54" s="503" t="s">
        <v>948</v>
      </c>
      <c r="R54" s="454">
        <v>1</v>
      </c>
      <c r="S54" s="443" t="str">
        <f t="shared" si="44"/>
        <v>02.06.02</v>
      </c>
      <c r="T54" s="443" t="str">
        <f t="shared" si="45"/>
        <v>Alat Rumah Tangga</v>
      </c>
      <c r="U54" s="443">
        <f t="shared" si="46"/>
        <v>5</v>
      </c>
      <c r="V54" s="430">
        <f t="shared" si="47"/>
        <v>665000</v>
      </c>
      <c r="W54" s="413">
        <f t="shared" si="48"/>
        <v>5</v>
      </c>
      <c r="X54" s="414">
        <f t="shared" si="58"/>
        <v>3325000</v>
      </c>
      <c r="Y54" s="414">
        <f t="shared" si="50"/>
        <v>0</v>
      </c>
      <c r="Z54" s="414">
        <f t="shared" si="51"/>
        <v>0</v>
      </c>
      <c r="AA54" s="414">
        <f t="shared" si="52"/>
        <v>0</v>
      </c>
      <c r="AB54" s="414">
        <f t="shared" si="53"/>
        <v>0</v>
      </c>
      <c r="AC54" s="414">
        <f t="shared" si="54"/>
        <v>0</v>
      </c>
      <c r="AD54" s="414">
        <f t="shared" si="55"/>
        <v>0</v>
      </c>
      <c r="AE54" s="430">
        <f t="shared" si="59"/>
        <v>3325000</v>
      </c>
      <c r="AF54" s="430">
        <f t="shared" si="56"/>
        <v>0</v>
      </c>
    </row>
    <row r="55" spans="1:32" s="343" customFormat="1" ht="34" customHeight="1" x14ac:dyDescent="0.2">
      <c r="A55" s="343" t="str">
        <f t="shared" si="57"/>
        <v>02.06.02</v>
      </c>
      <c r="B55" s="498">
        <v>20</v>
      </c>
      <c r="C55" s="442" t="s">
        <v>270</v>
      </c>
      <c r="D55" s="457" t="s">
        <v>161</v>
      </c>
      <c r="E55" s="440" t="s">
        <v>84</v>
      </c>
      <c r="F55" s="442" t="s">
        <v>183</v>
      </c>
      <c r="G55" s="440"/>
      <c r="H55" s="440" t="s">
        <v>158</v>
      </c>
      <c r="I55" s="440" t="s">
        <v>141</v>
      </c>
      <c r="J55" s="441" t="s">
        <v>84</v>
      </c>
      <c r="K55" s="440" t="s">
        <v>84</v>
      </c>
      <c r="L55" s="440" t="s">
        <v>84</v>
      </c>
      <c r="M55" s="440" t="s">
        <v>84</v>
      </c>
      <c r="N55" s="441" t="s">
        <v>84</v>
      </c>
      <c r="O55" s="441" t="s">
        <v>84</v>
      </c>
      <c r="P55" s="458">
        <v>3850000</v>
      </c>
      <c r="Q55" s="503" t="s">
        <v>948</v>
      </c>
      <c r="R55" s="454">
        <v>1</v>
      </c>
      <c r="S55" s="443" t="str">
        <f t="shared" si="44"/>
        <v>02.06.02</v>
      </c>
      <c r="T55" s="443" t="str">
        <f t="shared" si="45"/>
        <v>Alat Rumah Tangga</v>
      </c>
      <c r="U55" s="443">
        <f t="shared" si="46"/>
        <v>5</v>
      </c>
      <c r="V55" s="430">
        <f t="shared" si="47"/>
        <v>770000</v>
      </c>
      <c r="W55" s="413">
        <f t="shared" si="48"/>
        <v>5</v>
      </c>
      <c r="X55" s="414">
        <f t="shared" si="58"/>
        <v>3850000</v>
      </c>
      <c r="Y55" s="414">
        <f t="shared" si="50"/>
        <v>0</v>
      </c>
      <c r="Z55" s="414">
        <f t="shared" si="51"/>
        <v>0</v>
      </c>
      <c r="AA55" s="414">
        <f t="shared" si="52"/>
        <v>0</v>
      </c>
      <c r="AB55" s="414">
        <f t="shared" si="53"/>
        <v>0</v>
      </c>
      <c r="AC55" s="414">
        <f t="shared" si="54"/>
        <v>0</v>
      </c>
      <c r="AD55" s="414">
        <f t="shared" si="55"/>
        <v>0</v>
      </c>
      <c r="AE55" s="430">
        <f t="shared" si="59"/>
        <v>3850000</v>
      </c>
      <c r="AF55" s="430">
        <f t="shared" si="56"/>
        <v>0</v>
      </c>
    </row>
    <row r="56" spans="1:32" s="343" customFormat="1" ht="34" customHeight="1" x14ac:dyDescent="0.2">
      <c r="A56" s="343" t="str">
        <f t="shared" si="57"/>
        <v>02.06.02</v>
      </c>
      <c r="B56" s="498">
        <v>21</v>
      </c>
      <c r="C56" s="440" t="s">
        <v>598</v>
      </c>
      <c r="D56" s="457" t="s">
        <v>199</v>
      </c>
      <c r="E56" s="440" t="s">
        <v>84</v>
      </c>
      <c r="F56" s="442" t="s">
        <v>200</v>
      </c>
      <c r="G56" s="440"/>
      <c r="H56" s="440" t="s">
        <v>198</v>
      </c>
      <c r="I56" s="440" t="s">
        <v>141</v>
      </c>
      <c r="J56" s="441" t="s">
        <v>84</v>
      </c>
      <c r="K56" s="440" t="s">
        <v>84</v>
      </c>
      <c r="L56" s="440" t="s">
        <v>84</v>
      </c>
      <c r="M56" s="440" t="s">
        <v>84</v>
      </c>
      <c r="N56" s="441" t="s">
        <v>84</v>
      </c>
      <c r="O56" s="441" t="s">
        <v>84</v>
      </c>
      <c r="P56" s="458">
        <v>735000</v>
      </c>
      <c r="Q56" s="503" t="s">
        <v>63</v>
      </c>
      <c r="R56" s="454">
        <v>1</v>
      </c>
      <c r="S56" s="443" t="str">
        <f t="shared" si="44"/>
        <v>02.06.02</v>
      </c>
      <c r="T56" s="443" t="str">
        <f t="shared" si="45"/>
        <v>Alat Rumah Tangga</v>
      </c>
      <c r="U56" s="443">
        <f t="shared" si="46"/>
        <v>5</v>
      </c>
      <c r="V56" s="430">
        <f t="shared" si="47"/>
        <v>147000</v>
      </c>
      <c r="W56" s="413">
        <f t="shared" si="48"/>
        <v>5</v>
      </c>
      <c r="X56" s="414">
        <f t="shared" si="58"/>
        <v>735000</v>
      </c>
      <c r="Y56" s="414">
        <f t="shared" si="50"/>
        <v>0</v>
      </c>
      <c r="Z56" s="414">
        <f t="shared" si="51"/>
        <v>0</v>
      </c>
      <c r="AA56" s="414">
        <f t="shared" si="52"/>
        <v>0</v>
      </c>
      <c r="AB56" s="414">
        <f t="shared" si="53"/>
        <v>0</v>
      </c>
      <c r="AC56" s="414">
        <f t="shared" si="54"/>
        <v>0</v>
      </c>
      <c r="AD56" s="414">
        <f t="shared" si="55"/>
        <v>0</v>
      </c>
      <c r="AE56" s="430">
        <f t="shared" si="59"/>
        <v>735000</v>
      </c>
      <c r="AF56" s="430">
        <f t="shared" si="56"/>
        <v>0</v>
      </c>
    </row>
    <row r="57" spans="1:32" s="343" customFormat="1" ht="34" customHeight="1" x14ac:dyDescent="0.2">
      <c r="A57" s="343" t="str">
        <f t="shared" si="57"/>
        <v>02.06.02</v>
      </c>
      <c r="B57" s="498">
        <v>22</v>
      </c>
      <c r="C57" s="442" t="s">
        <v>270</v>
      </c>
      <c r="D57" s="457" t="s">
        <v>161</v>
      </c>
      <c r="E57" s="440" t="s">
        <v>84</v>
      </c>
      <c r="F57" s="442" t="s">
        <v>183</v>
      </c>
      <c r="G57" s="440"/>
      <c r="H57" s="440" t="s">
        <v>158</v>
      </c>
      <c r="I57" s="440" t="s">
        <v>141</v>
      </c>
      <c r="J57" s="441" t="s">
        <v>84</v>
      </c>
      <c r="K57" s="440" t="s">
        <v>84</v>
      </c>
      <c r="L57" s="440" t="s">
        <v>84</v>
      </c>
      <c r="M57" s="440" t="s">
        <v>84</v>
      </c>
      <c r="N57" s="441" t="s">
        <v>84</v>
      </c>
      <c r="O57" s="441" t="s">
        <v>84</v>
      </c>
      <c r="P57" s="458">
        <v>6650000</v>
      </c>
      <c r="Q57" s="503" t="s">
        <v>63</v>
      </c>
      <c r="R57" s="454">
        <v>1</v>
      </c>
      <c r="S57" s="443" t="str">
        <f t="shared" si="44"/>
        <v>02.06.02</v>
      </c>
      <c r="T57" s="443" t="str">
        <f t="shared" si="45"/>
        <v>Alat Rumah Tangga</v>
      </c>
      <c r="U57" s="443">
        <f t="shared" si="46"/>
        <v>5</v>
      </c>
      <c r="V57" s="430">
        <f t="shared" si="47"/>
        <v>1330000</v>
      </c>
      <c r="W57" s="413">
        <f t="shared" si="48"/>
        <v>5</v>
      </c>
      <c r="X57" s="414">
        <f t="shared" si="58"/>
        <v>6650000</v>
      </c>
      <c r="Y57" s="414">
        <f t="shared" si="50"/>
        <v>0</v>
      </c>
      <c r="Z57" s="414">
        <f t="shared" si="51"/>
        <v>0</v>
      </c>
      <c r="AA57" s="414">
        <f t="shared" si="52"/>
        <v>0</v>
      </c>
      <c r="AB57" s="414">
        <f t="shared" si="53"/>
        <v>0</v>
      </c>
      <c r="AC57" s="414">
        <f t="shared" si="54"/>
        <v>0</v>
      </c>
      <c r="AD57" s="414">
        <f t="shared" si="55"/>
        <v>0</v>
      </c>
      <c r="AE57" s="430">
        <f t="shared" si="59"/>
        <v>6650000</v>
      </c>
      <c r="AF57" s="430">
        <f t="shared" si="56"/>
        <v>0</v>
      </c>
    </row>
    <row r="58" spans="1:32" s="343" customFormat="1" ht="34" customHeight="1" x14ac:dyDescent="0.2">
      <c r="A58" s="343" t="str">
        <f t="shared" si="57"/>
        <v>02.06.02</v>
      </c>
      <c r="B58" s="498">
        <v>23</v>
      </c>
      <c r="C58" s="440" t="s">
        <v>600</v>
      </c>
      <c r="D58" s="457" t="s">
        <v>148</v>
      </c>
      <c r="E58" s="440" t="s">
        <v>84</v>
      </c>
      <c r="F58" s="442" t="s">
        <v>150</v>
      </c>
      <c r="G58" s="440"/>
      <c r="H58" s="440" t="s">
        <v>151</v>
      </c>
      <c r="I58" s="440" t="s">
        <v>141</v>
      </c>
      <c r="J58" s="441" t="s">
        <v>84</v>
      </c>
      <c r="K58" s="440" t="s">
        <v>84</v>
      </c>
      <c r="L58" s="440" t="s">
        <v>84</v>
      </c>
      <c r="M58" s="440" t="s">
        <v>84</v>
      </c>
      <c r="N58" s="441" t="s">
        <v>84</v>
      </c>
      <c r="O58" s="441" t="s">
        <v>84</v>
      </c>
      <c r="P58" s="458">
        <v>570000</v>
      </c>
      <c r="Q58" s="503" t="s">
        <v>948</v>
      </c>
      <c r="R58" s="454">
        <v>1</v>
      </c>
      <c r="S58" s="443" t="str">
        <f t="shared" si="44"/>
        <v>02.06.02</v>
      </c>
      <c r="T58" s="443" t="str">
        <f t="shared" si="45"/>
        <v>Alat Rumah Tangga</v>
      </c>
      <c r="U58" s="443">
        <f t="shared" si="46"/>
        <v>5</v>
      </c>
      <c r="V58" s="430">
        <f t="shared" si="47"/>
        <v>114000</v>
      </c>
      <c r="W58" s="413">
        <f t="shared" si="48"/>
        <v>5</v>
      </c>
      <c r="X58" s="414">
        <f t="shared" si="58"/>
        <v>570000</v>
      </c>
      <c r="Y58" s="414">
        <f t="shared" si="50"/>
        <v>0</v>
      </c>
      <c r="Z58" s="414">
        <f t="shared" si="51"/>
        <v>0</v>
      </c>
      <c r="AA58" s="414">
        <f t="shared" si="52"/>
        <v>0</v>
      </c>
      <c r="AB58" s="414">
        <f t="shared" si="53"/>
        <v>0</v>
      </c>
      <c r="AC58" s="414">
        <f t="shared" si="54"/>
        <v>0</v>
      </c>
      <c r="AD58" s="414">
        <f t="shared" si="55"/>
        <v>0</v>
      </c>
      <c r="AE58" s="430">
        <f t="shared" si="59"/>
        <v>570000</v>
      </c>
      <c r="AF58" s="430">
        <f t="shared" si="56"/>
        <v>0</v>
      </c>
    </row>
    <row r="59" spans="1:32" s="343" customFormat="1" ht="34" customHeight="1" x14ac:dyDescent="0.2">
      <c r="A59" s="343" t="str">
        <f t="shared" si="57"/>
        <v>02.06.02</v>
      </c>
      <c r="B59" s="498">
        <v>24</v>
      </c>
      <c r="C59" s="440" t="s">
        <v>288</v>
      </c>
      <c r="D59" s="457" t="s">
        <v>205</v>
      </c>
      <c r="E59" s="440" t="s">
        <v>84</v>
      </c>
      <c r="F59" s="442" t="s">
        <v>150</v>
      </c>
      <c r="G59" s="440"/>
      <c r="H59" s="440" t="s">
        <v>207</v>
      </c>
      <c r="I59" s="440" t="s">
        <v>141</v>
      </c>
      <c r="J59" s="441" t="s">
        <v>84</v>
      </c>
      <c r="K59" s="440" t="s">
        <v>84</v>
      </c>
      <c r="L59" s="440" t="s">
        <v>84</v>
      </c>
      <c r="M59" s="440" t="s">
        <v>84</v>
      </c>
      <c r="N59" s="441" t="s">
        <v>84</v>
      </c>
      <c r="O59" s="441" t="s">
        <v>84</v>
      </c>
      <c r="P59" s="458">
        <v>10640000</v>
      </c>
      <c r="Q59" s="503" t="s">
        <v>63</v>
      </c>
      <c r="R59" s="454">
        <v>1</v>
      </c>
      <c r="S59" s="443" t="str">
        <f t="shared" si="44"/>
        <v>02.06.02</v>
      </c>
      <c r="T59" s="443" t="str">
        <f t="shared" si="45"/>
        <v>Alat Rumah Tangga</v>
      </c>
      <c r="U59" s="443">
        <f t="shared" si="46"/>
        <v>5</v>
      </c>
      <c r="V59" s="430">
        <f t="shared" si="47"/>
        <v>2128000</v>
      </c>
      <c r="W59" s="413">
        <f t="shared" si="48"/>
        <v>5</v>
      </c>
      <c r="X59" s="414">
        <f t="shared" si="58"/>
        <v>10640000</v>
      </c>
      <c r="Y59" s="414">
        <f t="shared" si="50"/>
        <v>0</v>
      </c>
      <c r="Z59" s="414">
        <f t="shared" si="51"/>
        <v>0</v>
      </c>
      <c r="AA59" s="414">
        <f t="shared" si="52"/>
        <v>0</v>
      </c>
      <c r="AB59" s="414">
        <f t="shared" si="53"/>
        <v>0</v>
      </c>
      <c r="AC59" s="414">
        <f t="shared" si="54"/>
        <v>0</v>
      </c>
      <c r="AD59" s="414">
        <f t="shared" si="55"/>
        <v>0</v>
      </c>
      <c r="AE59" s="430">
        <f t="shared" si="59"/>
        <v>10640000</v>
      </c>
      <c r="AF59" s="430">
        <f t="shared" si="56"/>
        <v>0</v>
      </c>
    </row>
    <row r="60" spans="1:32" s="343" customFormat="1" ht="34" customHeight="1" x14ac:dyDescent="0.2">
      <c r="A60" s="343" t="str">
        <f t="shared" si="57"/>
        <v>02.06.02</v>
      </c>
      <c r="B60" s="498">
        <v>25</v>
      </c>
      <c r="C60" s="440" t="s">
        <v>275</v>
      </c>
      <c r="D60" s="457" t="s">
        <v>159</v>
      </c>
      <c r="E60" s="440" t="s">
        <v>84</v>
      </c>
      <c r="F60" s="442" t="s">
        <v>150</v>
      </c>
      <c r="G60" s="440"/>
      <c r="H60" s="440" t="s">
        <v>151</v>
      </c>
      <c r="I60" s="440" t="s">
        <v>141</v>
      </c>
      <c r="J60" s="441" t="s">
        <v>84</v>
      </c>
      <c r="K60" s="440" t="s">
        <v>84</v>
      </c>
      <c r="L60" s="440" t="s">
        <v>84</v>
      </c>
      <c r="M60" s="440" t="s">
        <v>84</v>
      </c>
      <c r="N60" s="441" t="s">
        <v>84</v>
      </c>
      <c r="O60" s="441" t="s">
        <v>84</v>
      </c>
      <c r="P60" s="458">
        <v>1470000</v>
      </c>
      <c r="Q60" s="503" t="s">
        <v>63</v>
      </c>
      <c r="R60" s="454">
        <v>1</v>
      </c>
      <c r="S60" s="443" t="str">
        <f t="shared" si="44"/>
        <v>02.06.02</v>
      </c>
      <c r="T60" s="443" t="str">
        <f t="shared" si="45"/>
        <v>Alat Rumah Tangga</v>
      </c>
      <c r="U60" s="443">
        <f t="shared" si="46"/>
        <v>5</v>
      </c>
      <c r="V60" s="430">
        <f t="shared" si="47"/>
        <v>294000</v>
      </c>
      <c r="W60" s="413">
        <f t="shared" si="48"/>
        <v>5</v>
      </c>
      <c r="X60" s="414">
        <f t="shared" si="58"/>
        <v>1470000</v>
      </c>
      <c r="Y60" s="414">
        <f t="shared" si="50"/>
        <v>0</v>
      </c>
      <c r="Z60" s="414">
        <f t="shared" si="51"/>
        <v>0</v>
      </c>
      <c r="AA60" s="414">
        <f t="shared" si="52"/>
        <v>0</v>
      </c>
      <c r="AB60" s="414">
        <f t="shared" si="53"/>
        <v>0</v>
      </c>
      <c r="AC60" s="414">
        <f t="shared" si="54"/>
        <v>0</v>
      </c>
      <c r="AD60" s="414">
        <f t="shared" si="55"/>
        <v>0</v>
      </c>
      <c r="AE60" s="430">
        <f t="shared" si="59"/>
        <v>1470000</v>
      </c>
      <c r="AF60" s="430">
        <f t="shared" si="56"/>
        <v>0</v>
      </c>
    </row>
    <row r="61" spans="1:32" s="343" customFormat="1" ht="34" customHeight="1" x14ac:dyDescent="0.2">
      <c r="A61" s="343" t="str">
        <f t="shared" si="57"/>
        <v>02.06.02</v>
      </c>
      <c r="B61" s="498">
        <v>26</v>
      </c>
      <c r="C61" s="440" t="s">
        <v>599</v>
      </c>
      <c r="D61" s="457" t="s">
        <v>196</v>
      </c>
      <c r="E61" s="440" t="s">
        <v>84</v>
      </c>
      <c r="F61" s="442" t="s">
        <v>150</v>
      </c>
      <c r="G61" s="440"/>
      <c r="H61" s="440" t="s">
        <v>198</v>
      </c>
      <c r="I61" s="440" t="s">
        <v>141</v>
      </c>
      <c r="J61" s="441" t="s">
        <v>84</v>
      </c>
      <c r="K61" s="440" t="s">
        <v>84</v>
      </c>
      <c r="L61" s="440" t="s">
        <v>84</v>
      </c>
      <c r="M61" s="440" t="s">
        <v>84</v>
      </c>
      <c r="N61" s="441" t="s">
        <v>84</v>
      </c>
      <c r="O61" s="441" t="s">
        <v>84</v>
      </c>
      <c r="P61" s="458">
        <v>1680000</v>
      </c>
      <c r="Q61" s="503" t="s">
        <v>948</v>
      </c>
      <c r="R61" s="454">
        <v>1</v>
      </c>
      <c r="S61" s="443" t="str">
        <f t="shared" si="44"/>
        <v>02.06.02</v>
      </c>
      <c r="T61" s="443" t="str">
        <f t="shared" si="45"/>
        <v>Alat Rumah Tangga</v>
      </c>
      <c r="U61" s="443">
        <f t="shared" si="46"/>
        <v>5</v>
      </c>
      <c r="V61" s="430">
        <f t="shared" si="47"/>
        <v>336000</v>
      </c>
      <c r="W61" s="413">
        <f t="shared" si="48"/>
        <v>5</v>
      </c>
      <c r="X61" s="414">
        <f t="shared" si="58"/>
        <v>1680000</v>
      </c>
      <c r="Y61" s="414">
        <f t="shared" si="50"/>
        <v>0</v>
      </c>
      <c r="Z61" s="414">
        <f t="shared" si="51"/>
        <v>0</v>
      </c>
      <c r="AA61" s="414">
        <f t="shared" si="52"/>
        <v>0</v>
      </c>
      <c r="AB61" s="414">
        <f t="shared" si="53"/>
        <v>0</v>
      </c>
      <c r="AC61" s="414">
        <f t="shared" si="54"/>
        <v>0</v>
      </c>
      <c r="AD61" s="414">
        <f t="shared" si="55"/>
        <v>0</v>
      </c>
      <c r="AE61" s="430">
        <f t="shared" si="59"/>
        <v>1680000</v>
      </c>
      <c r="AF61" s="430">
        <f t="shared" si="56"/>
        <v>0</v>
      </c>
    </row>
    <row r="62" spans="1:32" s="343" customFormat="1" ht="34" customHeight="1" x14ac:dyDescent="0.2">
      <c r="A62" s="343" t="str">
        <f t="shared" si="57"/>
        <v>02.06.02</v>
      </c>
      <c r="B62" s="498">
        <v>27</v>
      </c>
      <c r="C62" s="440" t="s">
        <v>288</v>
      </c>
      <c r="D62" s="457" t="s">
        <v>222</v>
      </c>
      <c r="E62" s="440" t="s">
        <v>84</v>
      </c>
      <c r="F62" s="442" t="s">
        <v>150</v>
      </c>
      <c r="G62" s="440"/>
      <c r="H62" s="440" t="s">
        <v>223</v>
      </c>
      <c r="I62" s="440" t="s">
        <v>141</v>
      </c>
      <c r="J62" s="441" t="s">
        <v>84</v>
      </c>
      <c r="K62" s="440" t="s">
        <v>84</v>
      </c>
      <c r="L62" s="440" t="s">
        <v>84</v>
      </c>
      <c r="M62" s="440" t="s">
        <v>84</v>
      </c>
      <c r="N62" s="441" t="s">
        <v>84</v>
      </c>
      <c r="O62" s="441" t="s">
        <v>84</v>
      </c>
      <c r="P62" s="458">
        <v>1200000</v>
      </c>
      <c r="Q62" s="503" t="s">
        <v>63</v>
      </c>
      <c r="R62" s="454">
        <v>1</v>
      </c>
      <c r="S62" s="443" t="str">
        <f t="shared" si="44"/>
        <v>02.06.02</v>
      </c>
      <c r="T62" s="443" t="str">
        <f t="shared" si="45"/>
        <v>Alat Rumah Tangga</v>
      </c>
      <c r="U62" s="443">
        <f t="shared" si="46"/>
        <v>5</v>
      </c>
      <c r="V62" s="430">
        <f t="shared" si="47"/>
        <v>240000</v>
      </c>
      <c r="W62" s="413">
        <f t="shared" si="48"/>
        <v>5</v>
      </c>
      <c r="X62" s="414">
        <f t="shared" si="58"/>
        <v>1200000</v>
      </c>
      <c r="Y62" s="414">
        <f t="shared" si="50"/>
        <v>0</v>
      </c>
      <c r="Z62" s="414">
        <f t="shared" si="51"/>
        <v>0</v>
      </c>
      <c r="AA62" s="414">
        <f t="shared" si="52"/>
        <v>0</v>
      </c>
      <c r="AB62" s="414">
        <f t="shared" si="53"/>
        <v>0</v>
      </c>
      <c r="AC62" s="414">
        <f t="shared" si="54"/>
        <v>0</v>
      </c>
      <c r="AD62" s="414">
        <f t="shared" si="55"/>
        <v>0</v>
      </c>
      <c r="AE62" s="430">
        <f t="shared" si="59"/>
        <v>1200000</v>
      </c>
      <c r="AF62" s="430">
        <f t="shared" si="56"/>
        <v>0</v>
      </c>
    </row>
    <row r="63" spans="1:32" s="343" customFormat="1" ht="34" customHeight="1" x14ac:dyDescent="0.2">
      <c r="A63" s="343" t="str">
        <f t="shared" si="57"/>
        <v>02.06.02</v>
      </c>
      <c r="B63" s="498">
        <v>28</v>
      </c>
      <c r="C63" s="442" t="s">
        <v>270</v>
      </c>
      <c r="D63" s="457" t="s">
        <v>161</v>
      </c>
      <c r="E63" s="440" t="s">
        <v>84</v>
      </c>
      <c r="F63" s="442" t="s">
        <v>183</v>
      </c>
      <c r="G63" s="440"/>
      <c r="H63" s="440" t="s">
        <v>158</v>
      </c>
      <c r="I63" s="440" t="s">
        <v>141</v>
      </c>
      <c r="J63" s="441" t="s">
        <v>84</v>
      </c>
      <c r="K63" s="440" t="s">
        <v>84</v>
      </c>
      <c r="L63" s="440" t="s">
        <v>84</v>
      </c>
      <c r="M63" s="440" t="s">
        <v>84</v>
      </c>
      <c r="N63" s="441" t="s">
        <v>84</v>
      </c>
      <c r="O63" s="441" t="s">
        <v>84</v>
      </c>
      <c r="P63" s="458">
        <v>2200000</v>
      </c>
      <c r="Q63" s="503" t="s">
        <v>63</v>
      </c>
      <c r="R63" s="454">
        <v>1</v>
      </c>
      <c r="S63" s="443" t="str">
        <f t="shared" si="44"/>
        <v>02.06.02</v>
      </c>
      <c r="T63" s="443" t="str">
        <f t="shared" si="45"/>
        <v>Alat Rumah Tangga</v>
      </c>
      <c r="U63" s="443">
        <f t="shared" si="46"/>
        <v>5</v>
      </c>
      <c r="V63" s="430">
        <f t="shared" si="47"/>
        <v>440000</v>
      </c>
      <c r="W63" s="413">
        <f t="shared" si="48"/>
        <v>5</v>
      </c>
      <c r="X63" s="414">
        <f t="shared" si="58"/>
        <v>2200000</v>
      </c>
      <c r="Y63" s="414">
        <f t="shared" si="50"/>
        <v>0</v>
      </c>
      <c r="Z63" s="414">
        <f t="shared" si="51"/>
        <v>0</v>
      </c>
      <c r="AA63" s="414">
        <f t="shared" si="52"/>
        <v>0</v>
      </c>
      <c r="AB63" s="414">
        <f t="shared" si="53"/>
        <v>0</v>
      </c>
      <c r="AC63" s="414">
        <f t="shared" si="54"/>
        <v>0</v>
      </c>
      <c r="AD63" s="414">
        <f t="shared" si="55"/>
        <v>0</v>
      </c>
      <c r="AE63" s="430">
        <f t="shared" si="59"/>
        <v>2200000</v>
      </c>
      <c r="AF63" s="430">
        <f t="shared" si="56"/>
        <v>0</v>
      </c>
    </row>
    <row r="64" spans="1:32" s="343" customFormat="1" ht="34" customHeight="1" x14ac:dyDescent="0.2">
      <c r="A64" s="343" t="str">
        <f t="shared" si="57"/>
        <v>02.06.02</v>
      </c>
      <c r="B64" s="498">
        <v>29</v>
      </c>
      <c r="C64" s="440" t="s">
        <v>288</v>
      </c>
      <c r="D64" s="457" t="s">
        <v>224</v>
      </c>
      <c r="E64" s="440" t="s">
        <v>84</v>
      </c>
      <c r="F64" s="442" t="s">
        <v>150</v>
      </c>
      <c r="G64" s="440"/>
      <c r="H64" s="440" t="s">
        <v>207</v>
      </c>
      <c r="I64" s="440" t="s">
        <v>141</v>
      </c>
      <c r="J64" s="441" t="s">
        <v>84</v>
      </c>
      <c r="K64" s="440" t="s">
        <v>84</v>
      </c>
      <c r="L64" s="440" t="s">
        <v>84</v>
      </c>
      <c r="M64" s="440" t="s">
        <v>84</v>
      </c>
      <c r="N64" s="441" t="s">
        <v>84</v>
      </c>
      <c r="O64" s="441" t="s">
        <v>84</v>
      </c>
      <c r="P64" s="458">
        <v>2660000</v>
      </c>
      <c r="Q64" s="503" t="s">
        <v>63</v>
      </c>
      <c r="R64" s="454">
        <v>1</v>
      </c>
      <c r="S64" s="443" t="str">
        <f t="shared" si="44"/>
        <v>02.06.02</v>
      </c>
      <c r="T64" s="443" t="str">
        <f t="shared" si="45"/>
        <v>Alat Rumah Tangga</v>
      </c>
      <c r="U64" s="443">
        <f t="shared" si="46"/>
        <v>5</v>
      </c>
      <c r="V64" s="430">
        <f t="shared" si="47"/>
        <v>532000</v>
      </c>
      <c r="W64" s="413">
        <f t="shared" si="48"/>
        <v>5</v>
      </c>
      <c r="X64" s="414">
        <f t="shared" si="58"/>
        <v>2660000</v>
      </c>
      <c r="Y64" s="414">
        <f t="shared" si="50"/>
        <v>0</v>
      </c>
      <c r="Z64" s="414">
        <f t="shared" si="51"/>
        <v>0</v>
      </c>
      <c r="AA64" s="414">
        <f t="shared" si="52"/>
        <v>0</v>
      </c>
      <c r="AB64" s="414">
        <f t="shared" si="53"/>
        <v>0</v>
      </c>
      <c r="AC64" s="414">
        <f t="shared" si="54"/>
        <v>0</v>
      </c>
      <c r="AD64" s="414">
        <f t="shared" si="55"/>
        <v>0</v>
      </c>
      <c r="AE64" s="430">
        <f t="shared" si="59"/>
        <v>2660000</v>
      </c>
      <c r="AF64" s="430">
        <f t="shared" si="56"/>
        <v>0</v>
      </c>
    </row>
    <row r="65" spans="1:32" s="343" customFormat="1" ht="34" customHeight="1" x14ac:dyDescent="0.2">
      <c r="A65" s="343" t="str">
        <f t="shared" si="57"/>
        <v>02.06.01</v>
      </c>
      <c r="B65" s="498">
        <v>30</v>
      </c>
      <c r="C65" s="440" t="s">
        <v>591</v>
      </c>
      <c r="D65" s="457" t="s">
        <v>184</v>
      </c>
      <c r="E65" s="440" t="s">
        <v>84</v>
      </c>
      <c r="F65" s="442" t="s">
        <v>211</v>
      </c>
      <c r="G65" s="440"/>
      <c r="H65" s="440" t="s">
        <v>171</v>
      </c>
      <c r="I65" s="440" t="s">
        <v>141</v>
      </c>
      <c r="J65" s="441" t="s">
        <v>84</v>
      </c>
      <c r="K65" s="440" t="s">
        <v>84</v>
      </c>
      <c r="L65" s="440" t="s">
        <v>84</v>
      </c>
      <c r="M65" s="440" t="s">
        <v>84</v>
      </c>
      <c r="N65" s="441" t="s">
        <v>84</v>
      </c>
      <c r="O65" s="441" t="s">
        <v>84</v>
      </c>
      <c r="P65" s="458">
        <v>650000</v>
      </c>
      <c r="Q65" s="503" t="s">
        <v>63</v>
      </c>
      <c r="R65" s="454">
        <v>1</v>
      </c>
      <c r="S65" s="443" t="str">
        <f t="shared" si="44"/>
        <v>02.06.01</v>
      </c>
      <c r="T65" s="443" t="str">
        <f t="shared" si="45"/>
        <v>Alat Kantor</v>
      </c>
      <c r="U65" s="443">
        <f t="shared" si="46"/>
        <v>5</v>
      </c>
      <c r="V65" s="430">
        <f t="shared" si="47"/>
        <v>130000</v>
      </c>
      <c r="W65" s="413">
        <f t="shared" si="48"/>
        <v>5</v>
      </c>
      <c r="X65" s="414">
        <f t="shared" si="58"/>
        <v>650000</v>
      </c>
      <c r="Y65" s="414">
        <f t="shared" si="50"/>
        <v>0</v>
      </c>
      <c r="Z65" s="414">
        <f t="shared" si="51"/>
        <v>0</v>
      </c>
      <c r="AA65" s="414">
        <f t="shared" si="52"/>
        <v>0</v>
      </c>
      <c r="AB65" s="414">
        <f t="shared" si="53"/>
        <v>0</v>
      </c>
      <c r="AC65" s="414">
        <f t="shared" si="54"/>
        <v>0</v>
      </c>
      <c r="AD65" s="414">
        <f t="shared" si="55"/>
        <v>0</v>
      </c>
      <c r="AE65" s="430">
        <f t="shared" si="59"/>
        <v>650000</v>
      </c>
      <c r="AF65" s="430">
        <f t="shared" si="56"/>
        <v>0</v>
      </c>
    </row>
    <row r="66" spans="1:32" s="343" customFormat="1" ht="34" customHeight="1" x14ac:dyDescent="0.2">
      <c r="A66" s="343" t="str">
        <f t="shared" si="57"/>
        <v>02.06.02</v>
      </c>
      <c r="B66" s="498">
        <v>31</v>
      </c>
      <c r="C66" s="440" t="s">
        <v>600</v>
      </c>
      <c r="D66" s="457" t="s">
        <v>148</v>
      </c>
      <c r="E66" s="440" t="s">
        <v>84</v>
      </c>
      <c r="F66" s="442" t="s">
        <v>227</v>
      </c>
      <c r="G66" s="440"/>
      <c r="H66" s="440" t="s">
        <v>175</v>
      </c>
      <c r="I66" s="440" t="s">
        <v>141</v>
      </c>
      <c r="J66" s="441" t="s">
        <v>84</v>
      </c>
      <c r="K66" s="440" t="s">
        <v>84</v>
      </c>
      <c r="L66" s="440" t="s">
        <v>84</v>
      </c>
      <c r="M66" s="440" t="s">
        <v>84</v>
      </c>
      <c r="N66" s="441" t="s">
        <v>84</v>
      </c>
      <c r="O66" s="441" t="s">
        <v>84</v>
      </c>
      <c r="P66" s="458">
        <v>1890000</v>
      </c>
      <c r="Q66" s="503" t="s">
        <v>63</v>
      </c>
      <c r="R66" s="454">
        <v>1</v>
      </c>
      <c r="S66" s="443" t="str">
        <f t="shared" si="44"/>
        <v>02.06.02</v>
      </c>
      <c r="T66" s="443" t="str">
        <f t="shared" si="45"/>
        <v>Alat Rumah Tangga</v>
      </c>
      <c r="U66" s="443">
        <f t="shared" si="46"/>
        <v>5</v>
      </c>
      <c r="V66" s="430">
        <f t="shared" si="47"/>
        <v>378000</v>
      </c>
      <c r="W66" s="413">
        <f t="shared" si="48"/>
        <v>5</v>
      </c>
      <c r="X66" s="414">
        <f t="shared" si="58"/>
        <v>1890000</v>
      </c>
      <c r="Y66" s="414">
        <f t="shared" si="50"/>
        <v>0</v>
      </c>
      <c r="Z66" s="414">
        <f t="shared" si="51"/>
        <v>0</v>
      </c>
      <c r="AA66" s="414">
        <f t="shared" si="52"/>
        <v>0</v>
      </c>
      <c r="AB66" s="414">
        <f t="shared" si="53"/>
        <v>0</v>
      </c>
      <c r="AC66" s="414">
        <f t="shared" si="54"/>
        <v>0</v>
      </c>
      <c r="AD66" s="414">
        <f t="shared" si="55"/>
        <v>0</v>
      </c>
      <c r="AE66" s="430">
        <f t="shared" si="59"/>
        <v>1890000</v>
      </c>
      <c r="AF66" s="430">
        <f t="shared" si="56"/>
        <v>0</v>
      </c>
    </row>
    <row r="67" spans="1:32" s="343" customFormat="1" ht="34" customHeight="1" x14ac:dyDescent="0.2">
      <c r="A67" s="343" t="str">
        <f t="shared" si="57"/>
        <v>02.06.02</v>
      </c>
      <c r="B67" s="498">
        <v>32</v>
      </c>
      <c r="C67" s="440" t="s">
        <v>599</v>
      </c>
      <c r="D67" s="457" t="s">
        <v>196</v>
      </c>
      <c r="E67" s="440" t="s">
        <v>84</v>
      </c>
      <c r="F67" s="442" t="s">
        <v>150</v>
      </c>
      <c r="G67" s="440"/>
      <c r="H67" s="440" t="s">
        <v>198</v>
      </c>
      <c r="I67" s="440" t="s">
        <v>141</v>
      </c>
      <c r="J67" s="441" t="s">
        <v>84</v>
      </c>
      <c r="K67" s="440" t="s">
        <v>84</v>
      </c>
      <c r="L67" s="440" t="s">
        <v>84</v>
      </c>
      <c r="M67" s="440" t="s">
        <v>84</v>
      </c>
      <c r="N67" s="441" t="s">
        <v>84</v>
      </c>
      <c r="O67" s="441" t="s">
        <v>84</v>
      </c>
      <c r="P67" s="458">
        <v>3420000</v>
      </c>
      <c r="Q67" s="503" t="s">
        <v>142</v>
      </c>
      <c r="R67" s="454">
        <v>1</v>
      </c>
      <c r="S67" s="443" t="str">
        <f t="shared" si="44"/>
        <v>02.06.02</v>
      </c>
      <c r="T67" s="443" t="str">
        <f t="shared" si="45"/>
        <v>Alat Rumah Tangga</v>
      </c>
      <c r="U67" s="443">
        <f t="shared" si="46"/>
        <v>5</v>
      </c>
      <c r="V67" s="430">
        <f t="shared" si="47"/>
        <v>684000</v>
      </c>
      <c r="W67" s="413">
        <f t="shared" si="48"/>
        <v>5</v>
      </c>
      <c r="X67" s="414">
        <f t="shared" si="58"/>
        <v>3420000</v>
      </c>
      <c r="Y67" s="414">
        <f t="shared" si="50"/>
        <v>0</v>
      </c>
      <c r="Z67" s="414">
        <f t="shared" si="51"/>
        <v>0</v>
      </c>
      <c r="AA67" s="414">
        <f t="shared" si="52"/>
        <v>0</v>
      </c>
      <c r="AB67" s="414">
        <f t="shared" si="53"/>
        <v>0</v>
      </c>
      <c r="AC67" s="414">
        <f t="shared" si="54"/>
        <v>0</v>
      </c>
      <c r="AD67" s="414">
        <f t="shared" si="55"/>
        <v>0</v>
      </c>
      <c r="AE67" s="430">
        <f t="shared" si="59"/>
        <v>3420000</v>
      </c>
      <c r="AF67" s="430">
        <f t="shared" si="56"/>
        <v>0</v>
      </c>
    </row>
    <row r="68" spans="1:32" s="343" customFormat="1" ht="34" customHeight="1" x14ac:dyDescent="0.2">
      <c r="A68" s="343" t="str">
        <f t="shared" si="57"/>
        <v>02.06.02</v>
      </c>
      <c r="B68" s="498">
        <v>33</v>
      </c>
      <c r="C68" s="442" t="s">
        <v>270</v>
      </c>
      <c r="D68" s="457" t="s">
        <v>161</v>
      </c>
      <c r="E68" s="440" t="s">
        <v>84</v>
      </c>
      <c r="F68" s="442" t="s">
        <v>228</v>
      </c>
      <c r="G68" s="440"/>
      <c r="H68" s="440" t="s">
        <v>158</v>
      </c>
      <c r="I68" s="440" t="s">
        <v>141</v>
      </c>
      <c r="J68" s="441" t="s">
        <v>84</v>
      </c>
      <c r="K68" s="440" t="s">
        <v>84</v>
      </c>
      <c r="L68" s="440" t="s">
        <v>84</v>
      </c>
      <c r="M68" s="440" t="s">
        <v>84</v>
      </c>
      <c r="N68" s="441" t="s">
        <v>84</v>
      </c>
      <c r="O68" s="441" t="s">
        <v>84</v>
      </c>
      <c r="P68" s="458">
        <v>4550000</v>
      </c>
      <c r="Q68" s="503" t="s">
        <v>948</v>
      </c>
      <c r="R68" s="454">
        <v>1</v>
      </c>
      <c r="S68" s="443" t="str">
        <f t="shared" ref="S68:S99" si="60">LEFT(C68,8)</f>
        <v>02.06.02</v>
      </c>
      <c r="T68" s="443" t="str">
        <f t="shared" ref="T68:T99" si="61">VLOOKUP(S68,UE,3,FALSE)</f>
        <v>Alat Rumah Tangga</v>
      </c>
      <c r="U68" s="443">
        <f t="shared" ref="U68:U99" si="62">VLOOKUP(S68,UE,4,FALSE)</f>
        <v>5</v>
      </c>
      <c r="V68" s="430">
        <f t="shared" ref="V68:V99" si="63">P68/U68</f>
        <v>910000</v>
      </c>
      <c r="W68" s="413">
        <f t="shared" ref="W68:W99" si="64">IF(2013-I68+1&gt;U68,U68,IF(2013-I68+1&lt;0,0,(2013-I68+1)))</f>
        <v>5</v>
      </c>
      <c r="X68" s="414">
        <f t="shared" si="58"/>
        <v>4550000</v>
      </c>
      <c r="Y68" s="414">
        <f t="shared" ref="Y68:Y99" si="65">IF(P68=X68,0,V68)</f>
        <v>0</v>
      </c>
      <c r="Z68" s="414">
        <f t="shared" ref="Z68:Z99" si="66">IF(P68=X68+Y68,0,V68)</f>
        <v>0</v>
      </c>
      <c r="AA68" s="414">
        <f t="shared" ref="AA68:AA99" si="67">IF(P68=X68+Y68+Z68,0,V68)</f>
        <v>0</v>
      </c>
      <c r="AB68" s="414">
        <f t="shared" ref="AB68:AB99" si="68">IF(P68=X68+Y68+Z68+AA68,0,V68)</f>
        <v>0</v>
      </c>
      <c r="AC68" s="414">
        <f t="shared" ref="AC68:AC99" si="69">IF(P68=X68+Y68+Z68+AA68+AB68,0,V68)</f>
        <v>0</v>
      </c>
      <c r="AD68" s="414">
        <f t="shared" ref="AD68:AD99" si="70">IF(P68=X68+Y68+Z68+AA68+AB68+AC68,0,V68)</f>
        <v>0</v>
      </c>
      <c r="AE68" s="430">
        <f t="shared" si="59"/>
        <v>4550000</v>
      </c>
      <c r="AF68" s="430">
        <f t="shared" ref="AF68:AF99" si="71">P68-AE68</f>
        <v>0</v>
      </c>
    </row>
    <row r="69" spans="1:32" s="343" customFormat="1" ht="34" customHeight="1" x14ac:dyDescent="0.2">
      <c r="A69" s="343" t="str">
        <f t="shared" si="57"/>
        <v>02.06.02</v>
      </c>
      <c r="B69" s="498">
        <v>34</v>
      </c>
      <c r="C69" s="440" t="s">
        <v>275</v>
      </c>
      <c r="D69" s="457" t="s">
        <v>229</v>
      </c>
      <c r="E69" s="440" t="s">
        <v>84</v>
      </c>
      <c r="F69" s="442" t="s">
        <v>150</v>
      </c>
      <c r="G69" s="440"/>
      <c r="H69" s="440" t="s">
        <v>175</v>
      </c>
      <c r="I69" s="440" t="s">
        <v>141</v>
      </c>
      <c r="J69" s="441" t="s">
        <v>84</v>
      </c>
      <c r="K69" s="440" t="s">
        <v>84</v>
      </c>
      <c r="L69" s="440" t="s">
        <v>84</v>
      </c>
      <c r="M69" s="440" t="s">
        <v>84</v>
      </c>
      <c r="N69" s="441" t="s">
        <v>84</v>
      </c>
      <c r="O69" s="441" t="s">
        <v>84</v>
      </c>
      <c r="P69" s="458">
        <v>6300000</v>
      </c>
      <c r="Q69" s="503" t="s">
        <v>63</v>
      </c>
      <c r="R69" s="454">
        <v>1</v>
      </c>
      <c r="S69" s="443" t="str">
        <f t="shared" si="60"/>
        <v>02.06.02</v>
      </c>
      <c r="T69" s="443" t="str">
        <f t="shared" si="61"/>
        <v>Alat Rumah Tangga</v>
      </c>
      <c r="U69" s="443">
        <f t="shared" si="62"/>
        <v>5</v>
      </c>
      <c r="V69" s="430">
        <f t="shared" si="63"/>
        <v>1260000</v>
      </c>
      <c r="W69" s="413">
        <f t="shared" si="64"/>
        <v>5</v>
      </c>
      <c r="X69" s="414">
        <f t="shared" si="58"/>
        <v>6300000</v>
      </c>
      <c r="Y69" s="414">
        <f t="shared" si="65"/>
        <v>0</v>
      </c>
      <c r="Z69" s="414">
        <f t="shared" si="66"/>
        <v>0</v>
      </c>
      <c r="AA69" s="414">
        <f t="shared" si="67"/>
        <v>0</v>
      </c>
      <c r="AB69" s="414">
        <f t="shared" si="68"/>
        <v>0</v>
      </c>
      <c r="AC69" s="414">
        <f t="shared" si="69"/>
        <v>0</v>
      </c>
      <c r="AD69" s="414">
        <f t="shared" si="70"/>
        <v>0</v>
      </c>
      <c r="AE69" s="430">
        <f t="shared" si="59"/>
        <v>6300000</v>
      </c>
      <c r="AF69" s="430">
        <f t="shared" si="71"/>
        <v>0</v>
      </c>
    </row>
    <row r="70" spans="1:32" s="343" customFormat="1" ht="34" customHeight="1" x14ac:dyDescent="0.2">
      <c r="A70" s="343" t="str">
        <f t="shared" si="57"/>
        <v>02.06.02</v>
      </c>
      <c r="B70" s="498">
        <v>35</v>
      </c>
      <c r="C70" s="440" t="s">
        <v>598</v>
      </c>
      <c r="D70" s="457" t="s">
        <v>199</v>
      </c>
      <c r="E70" s="440" t="s">
        <v>84</v>
      </c>
      <c r="F70" s="442" t="s">
        <v>200</v>
      </c>
      <c r="G70" s="440"/>
      <c r="H70" s="440" t="s">
        <v>198</v>
      </c>
      <c r="I70" s="440" t="s">
        <v>141</v>
      </c>
      <c r="J70" s="441" t="s">
        <v>84</v>
      </c>
      <c r="K70" s="440" t="s">
        <v>84</v>
      </c>
      <c r="L70" s="440" t="s">
        <v>84</v>
      </c>
      <c r="M70" s="440" t="s">
        <v>84</v>
      </c>
      <c r="N70" s="441" t="s">
        <v>84</v>
      </c>
      <c r="O70" s="441" t="s">
        <v>84</v>
      </c>
      <c r="P70" s="458">
        <v>5390000</v>
      </c>
      <c r="Q70" s="503" t="s">
        <v>63</v>
      </c>
      <c r="R70" s="454">
        <v>1</v>
      </c>
      <c r="S70" s="443" t="str">
        <f t="shared" si="60"/>
        <v>02.06.02</v>
      </c>
      <c r="T70" s="443" t="str">
        <f t="shared" si="61"/>
        <v>Alat Rumah Tangga</v>
      </c>
      <c r="U70" s="443">
        <f t="shared" si="62"/>
        <v>5</v>
      </c>
      <c r="V70" s="430">
        <f t="shared" si="63"/>
        <v>1078000</v>
      </c>
      <c r="W70" s="413">
        <f t="shared" si="64"/>
        <v>5</v>
      </c>
      <c r="X70" s="414">
        <f t="shared" si="58"/>
        <v>5390000</v>
      </c>
      <c r="Y70" s="414">
        <f t="shared" si="65"/>
        <v>0</v>
      </c>
      <c r="Z70" s="414">
        <f t="shared" si="66"/>
        <v>0</v>
      </c>
      <c r="AA70" s="414">
        <f t="shared" si="67"/>
        <v>0</v>
      </c>
      <c r="AB70" s="414">
        <f t="shared" si="68"/>
        <v>0</v>
      </c>
      <c r="AC70" s="414">
        <f t="shared" si="69"/>
        <v>0</v>
      </c>
      <c r="AD70" s="414">
        <f t="shared" si="70"/>
        <v>0</v>
      </c>
      <c r="AE70" s="430">
        <f t="shared" si="59"/>
        <v>5390000</v>
      </c>
      <c r="AF70" s="430">
        <f t="shared" si="71"/>
        <v>0</v>
      </c>
    </row>
    <row r="71" spans="1:32" s="343" customFormat="1" ht="34" customHeight="1" x14ac:dyDescent="0.2">
      <c r="A71" s="343" t="str">
        <f t="shared" si="57"/>
        <v>02.06.02</v>
      </c>
      <c r="B71" s="498">
        <v>36</v>
      </c>
      <c r="C71" s="440" t="s">
        <v>609</v>
      </c>
      <c r="D71" s="457" t="s">
        <v>202</v>
      </c>
      <c r="E71" s="440" t="s">
        <v>84</v>
      </c>
      <c r="F71" s="442" t="s">
        <v>200</v>
      </c>
      <c r="G71" s="440"/>
      <c r="H71" s="440" t="s">
        <v>198</v>
      </c>
      <c r="I71" s="440" t="s">
        <v>141</v>
      </c>
      <c r="J71" s="441" t="s">
        <v>84</v>
      </c>
      <c r="K71" s="440" t="s">
        <v>84</v>
      </c>
      <c r="L71" s="440" t="s">
        <v>84</v>
      </c>
      <c r="M71" s="440" t="s">
        <v>84</v>
      </c>
      <c r="N71" s="441" t="s">
        <v>84</v>
      </c>
      <c r="O71" s="441" t="s">
        <v>84</v>
      </c>
      <c r="P71" s="458">
        <v>1050000</v>
      </c>
      <c r="Q71" s="503" t="s">
        <v>948</v>
      </c>
      <c r="R71" s="454">
        <v>1</v>
      </c>
      <c r="S71" s="443" t="str">
        <f t="shared" si="60"/>
        <v>02.06.02</v>
      </c>
      <c r="T71" s="443" t="str">
        <f t="shared" si="61"/>
        <v>Alat Rumah Tangga</v>
      </c>
      <c r="U71" s="443">
        <f t="shared" si="62"/>
        <v>5</v>
      </c>
      <c r="V71" s="430">
        <f t="shared" si="63"/>
        <v>210000</v>
      </c>
      <c r="W71" s="413">
        <f t="shared" si="64"/>
        <v>5</v>
      </c>
      <c r="X71" s="414">
        <f t="shared" si="58"/>
        <v>1050000</v>
      </c>
      <c r="Y71" s="414">
        <f t="shared" si="65"/>
        <v>0</v>
      </c>
      <c r="Z71" s="414">
        <f t="shared" si="66"/>
        <v>0</v>
      </c>
      <c r="AA71" s="414">
        <f t="shared" si="67"/>
        <v>0</v>
      </c>
      <c r="AB71" s="414">
        <f t="shared" si="68"/>
        <v>0</v>
      </c>
      <c r="AC71" s="414">
        <f t="shared" si="69"/>
        <v>0</v>
      </c>
      <c r="AD71" s="414">
        <f t="shared" si="70"/>
        <v>0</v>
      </c>
      <c r="AE71" s="430">
        <f t="shared" si="59"/>
        <v>1050000</v>
      </c>
      <c r="AF71" s="430">
        <f t="shared" si="71"/>
        <v>0</v>
      </c>
    </row>
    <row r="72" spans="1:32" s="343" customFormat="1" ht="34" customHeight="1" x14ac:dyDescent="0.2">
      <c r="A72" s="343" t="str">
        <f t="shared" si="57"/>
        <v>02.06.02</v>
      </c>
      <c r="B72" s="498">
        <v>37</v>
      </c>
      <c r="C72" s="442" t="s">
        <v>270</v>
      </c>
      <c r="D72" s="457" t="s">
        <v>161</v>
      </c>
      <c r="E72" s="440" t="s">
        <v>84</v>
      </c>
      <c r="F72" s="442" t="s">
        <v>183</v>
      </c>
      <c r="G72" s="440"/>
      <c r="H72" s="440" t="s">
        <v>158</v>
      </c>
      <c r="I72" s="440" t="s">
        <v>141</v>
      </c>
      <c r="J72" s="441" t="s">
        <v>84</v>
      </c>
      <c r="K72" s="440" t="s">
        <v>84</v>
      </c>
      <c r="L72" s="440" t="s">
        <v>84</v>
      </c>
      <c r="M72" s="440" t="s">
        <v>84</v>
      </c>
      <c r="N72" s="441" t="s">
        <v>84</v>
      </c>
      <c r="O72" s="441" t="s">
        <v>84</v>
      </c>
      <c r="P72" s="458">
        <v>2200000</v>
      </c>
      <c r="Q72" s="503" t="s">
        <v>63</v>
      </c>
      <c r="R72" s="454">
        <v>1</v>
      </c>
      <c r="S72" s="443" t="str">
        <f t="shared" si="60"/>
        <v>02.06.02</v>
      </c>
      <c r="T72" s="443" t="str">
        <f t="shared" si="61"/>
        <v>Alat Rumah Tangga</v>
      </c>
      <c r="U72" s="443">
        <f t="shared" si="62"/>
        <v>5</v>
      </c>
      <c r="V72" s="430">
        <f t="shared" si="63"/>
        <v>440000</v>
      </c>
      <c r="W72" s="413">
        <f t="shared" si="64"/>
        <v>5</v>
      </c>
      <c r="X72" s="414">
        <f t="shared" si="58"/>
        <v>2200000</v>
      </c>
      <c r="Y72" s="414">
        <f t="shared" si="65"/>
        <v>0</v>
      </c>
      <c r="Z72" s="414">
        <f t="shared" si="66"/>
        <v>0</v>
      </c>
      <c r="AA72" s="414">
        <f t="shared" si="67"/>
        <v>0</v>
      </c>
      <c r="AB72" s="414">
        <f t="shared" si="68"/>
        <v>0</v>
      </c>
      <c r="AC72" s="414">
        <f t="shared" si="69"/>
        <v>0</v>
      </c>
      <c r="AD72" s="414">
        <f t="shared" si="70"/>
        <v>0</v>
      </c>
      <c r="AE72" s="430">
        <f t="shared" si="59"/>
        <v>2200000</v>
      </c>
      <c r="AF72" s="430">
        <f t="shared" si="71"/>
        <v>0</v>
      </c>
    </row>
    <row r="73" spans="1:32" s="343" customFormat="1" ht="34" customHeight="1" x14ac:dyDescent="0.2">
      <c r="A73" s="343" t="str">
        <f t="shared" si="57"/>
        <v>02.06.03</v>
      </c>
      <c r="B73" s="498">
        <v>38</v>
      </c>
      <c r="C73" s="440" t="s">
        <v>595</v>
      </c>
      <c r="D73" s="457" t="s">
        <v>167</v>
      </c>
      <c r="E73" s="440" t="s">
        <v>84</v>
      </c>
      <c r="F73" s="442" t="s">
        <v>212</v>
      </c>
      <c r="G73" s="440"/>
      <c r="H73" s="440" t="s">
        <v>158</v>
      </c>
      <c r="I73" s="440" t="s">
        <v>141</v>
      </c>
      <c r="J73" s="441" t="s">
        <v>84</v>
      </c>
      <c r="K73" s="440" t="s">
        <v>84</v>
      </c>
      <c r="L73" s="440" t="s">
        <v>84</v>
      </c>
      <c r="M73" s="440" t="s">
        <v>84</v>
      </c>
      <c r="N73" s="441" t="s">
        <v>84</v>
      </c>
      <c r="O73" s="441" t="s">
        <v>84</v>
      </c>
      <c r="P73" s="458">
        <v>800000</v>
      </c>
      <c r="Q73" s="503" t="s">
        <v>948</v>
      </c>
      <c r="R73" s="454">
        <v>1</v>
      </c>
      <c r="S73" s="443" t="str">
        <f t="shared" si="60"/>
        <v>02.06.03</v>
      </c>
      <c r="T73" s="443" t="str">
        <f t="shared" si="61"/>
        <v>Peralatan Komputer</v>
      </c>
      <c r="U73" s="443">
        <f t="shared" si="62"/>
        <v>4</v>
      </c>
      <c r="V73" s="430">
        <f t="shared" si="63"/>
        <v>200000</v>
      </c>
      <c r="W73" s="413">
        <f t="shared" si="64"/>
        <v>4</v>
      </c>
      <c r="X73" s="414">
        <f t="shared" si="58"/>
        <v>800000</v>
      </c>
      <c r="Y73" s="414">
        <f t="shared" si="65"/>
        <v>0</v>
      </c>
      <c r="Z73" s="414">
        <f t="shared" si="66"/>
        <v>0</v>
      </c>
      <c r="AA73" s="414">
        <f t="shared" si="67"/>
        <v>0</v>
      </c>
      <c r="AB73" s="414">
        <f t="shared" si="68"/>
        <v>0</v>
      </c>
      <c r="AC73" s="414">
        <f t="shared" si="69"/>
        <v>0</v>
      </c>
      <c r="AD73" s="414">
        <f t="shared" si="70"/>
        <v>0</v>
      </c>
      <c r="AE73" s="430">
        <f t="shared" si="59"/>
        <v>800000</v>
      </c>
      <c r="AF73" s="430">
        <f t="shared" si="71"/>
        <v>0</v>
      </c>
    </row>
    <row r="74" spans="1:32" s="343" customFormat="1" ht="34" customHeight="1" x14ac:dyDescent="0.2">
      <c r="A74" s="343" t="str">
        <f t="shared" si="57"/>
        <v>02.06.03</v>
      </c>
      <c r="B74" s="498">
        <v>39</v>
      </c>
      <c r="C74" s="440" t="s">
        <v>596</v>
      </c>
      <c r="D74" s="457" t="s">
        <v>169</v>
      </c>
      <c r="E74" s="440" t="s">
        <v>84</v>
      </c>
      <c r="F74" s="442" t="s">
        <v>183</v>
      </c>
      <c r="G74" s="440"/>
      <c r="H74" s="440" t="s">
        <v>171</v>
      </c>
      <c r="I74" s="440" t="s">
        <v>141</v>
      </c>
      <c r="J74" s="441" t="s">
        <v>84</v>
      </c>
      <c r="K74" s="440" t="s">
        <v>84</v>
      </c>
      <c r="L74" s="440" t="s">
        <v>84</v>
      </c>
      <c r="M74" s="440" t="s">
        <v>84</v>
      </c>
      <c r="N74" s="441" t="s">
        <v>84</v>
      </c>
      <c r="O74" s="441" t="s">
        <v>84</v>
      </c>
      <c r="P74" s="458">
        <v>4000000</v>
      </c>
      <c r="Q74" s="503" t="s">
        <v>948</v>
      </c>
      <c r="R74" s="454">
        <v>1</v>
      </c>
      <c r="S74" s="443" t="str">
        <f t="shared" si="60"/>
        <v>02.06.03</v>
      </c>
      <c r="T74" s="443" t="str">
        <f t="shared" si="61"/>
        <v>Peralatan Komputer</v>
      </c>
      <c r="U74" s="443">
        <f t="shared" si="62"/>
        <v>4</v>
      </c>
      <c r="V74" s="430">
        <f t="shared" si="63"/>
        <v>1000000</v>
      </c>
      <c r="W74" s="413">
        <f t="shared" si="64"/>
        <v>4</v>
      </c>
      <c r="X74" s="414">
        <f t="shared" si="58"/>
        <v>4000000</v>
      </c>
      <c r="Y74" s="414">
        <f t="shared" si="65"/>
        <v>0</v>
      </c>
      <c r="Z74" s="414">
        <f t="shared" si="66"/>
        <v>0</v>
      </c>
      <c r="AA74" s="414">
        <f t="shared" si="67"/>
        <v>0</v>
      </c>
      <c r="AB74" s="414">
        <f t="shared" si="68"/>
        <v>0</v>
      </c>
      <c r="AC74" s="414">
        <f t="shared" si="69"/>
        <v>0</v>
      </c>
      <c r="AD74" s="414">
        <f t="shared" si="70"/>
        <v>0</v>
      </c>
      <c r="AE74" s="430">
        <f t="shared" si="59"/>
        <v>4000000</v>
      </c>
      <c r="AF74" s="430">
        <f t="shared" si="71"/>
        <v>0</v>
      </c>
    </row>
    <row r="75" spans="1:32" s="343" customFormat="1" ht="34" customHeight="1" x14ac:dyDescent="0.2">
      <c r="A75" s="343" t="str">
        <f t="shared" si="57"/>
        <v>02.06.02</v>
      </c>
      <c r="B75" s="498">
        <v>40</v>
      </c>
      <c r="C75" s="440" t="s">
        <v>600</v>
      </c>
      <c r="D75" s="457" t="s">
        <v>148</v>
      </c>
      <c r="E75" s="440" t="s">
        <v>84</v>
      </c>
      <c r="F75" s="442" t="s">
        <v>232</v>
      </c>
      <c r="G75" s="440"/>
      <c r="H75" s="440" t="s">
        <v>175</v>
      </c>
      <c r="I75" s="440" t="s">
        <v>141</v>
      </c>
      <c r="J75" s="441" t="s">
        <v>84</v>
      </c>
      <c r="K75" s="440" t="s">
        <v>84</v>
      </c>
      <c r="L75" s="440" t="s">
        <v>84</v>
      </c>
      <c r="M75" s="440" t="s">
        <v>84</v>
      </c>
      <c r="N75" s="441" t="s">
        <v>84</v>
      </c>
      <c r="O75" s="441" t="s">
        <v>84</v>
      </c>
      <c r="P75" s="458">
        <v>4200000</v>
      </c>
      <c r="Q75" s="503" t="s">
        <v>948</v>
      </c>
      <c r="R75" s="454">
        <v>1</v>
      </c>
      <c r="S75" s="443" t="str">
        <f t="shared" si="60"/>
        <v>02.06.02</v>
      </c>
      <c r="T75" s="443" t="str">
        <f t="shared" si="61"/>
        <v>Alat Rumah Tangga</v>
      </c>
      <c r="U75" s="443">
        <f t="shared" si="62"/>
        <v>5</v>
      </c>
      <c r="V75" s="430">
        <f t="shared" si="63"/>
        <v>840000</v>
      </c>
      <c r="W75" s="413">
        <f t="shared" si="64"/>
        <v>5</v>
      </c>
      <c r="X75" s="414">
        <f t="shared" si="58"/>
        <v>4200000</v>
      </c>
      <c r="Y75" s="414">
        <f t="shared" si="65"/>
        <v>0</v>
      </c>
      <c r="Z75" s="414">
        <f t="shared" si="66"/>
        <v>0</v>
      </c>
      <c r="AA75" s="414">
        <f t="shared" si="67"/>
        <v>0</v>
      </c>
      <c r="AB75" s="414">
        <f t="shared" si="68"/>
        <v>0</v>
      </c>
      <c r="AC75" s="414">
        <f t="shared" si="69"/>
        <v>0</v>
      </c>
      <c r="AD75" s="414">
        <f t="shared" si="70"/>
        <v>0</v>
      </c>
      <c r="AE75" s="430">
        <f t="shared" si="59"/>
        <v>4200000</v>
      </c>
      <c r="AF75" s="430">
        <f t="shared" si="71"/>
        <v>0</v>
      </c>
    </row>
    <row r="76" spans="1:32" s="343" customFormat="1" ht="34" customHeight="1" x14ac:dyDescent="0.2">
      <c r="A76" s="343" t="str">
        <f t="shared" si="57"/>
        <v>02.06.02</v>
      </c>
      <c r="B76" s="498">
        <v>41</v>
      </c>
      <c r="C76" s="440" t="s">
        <v>600</v>
      </c>
      <c r="D76" s="457" t="s">
        <v>148</v>
      </c>
      <c r="E76" s="440" t="s">
        <v>84</v>
      </c>
      <c r="F76" s="442" t="s">
        <v>150</v>
      </c>
      <c r="G76" s="440"/>
      <c r="H76" s="440" t="s">
        <v>151</v>
      </c>
      <c r="I76" s="440" t="s">
        <v>141</v>
      </c>
      <c r="J76" s="441" t="s">
        <v>84</v>
      </c>
      <c r="K76" s="440" t="s">
        <v>84</v>
      </c>
      <c r="L76" s="440" t="s">
        <v>84</v>
      </c>
      <c r="M76" s="440" t="s">
        <v>84</v>
      </c>
      <c r="N76" s="441" t="s">
        <v>84</v>
      </c>
      <c r="O76" s="441" t="s">
        <v>84</v>
      </c>
      <c r="P76" s="458">
        <v>570000</v>
      </c>
      <c r="Q76" s="503" t="s">
        <v>63</v>
      </c>
      <c r="R76" s="454">
        <v>1</v>
      </c>
      <c r="S76" s="443" t="str">
        <f t="shared" si="60"/>
        <v>02.06.02</v>
      </c>
      <c r="T76" s="443" t="str">
        <f t="shared" si="61"/>
        <v>Alat Rumah Tangga</v>
      </c>
      <c r="U76" s="443">
        <f t="shared" si="62"/>
        <v>5</v>
      </c>
      <c r="V76" s="430">
        <f t="shared" si="63"/>
        <v>114000</v>
      </c>
      <c r="W76" s="413">
        <f t="shared" si="64"/>
        <v>5</v>
      </c>
      <c r="X76" s="414">
        <f t="shared" si="58"/>
        <v>570000</v>
      </c>
      <c r="Y76" s="414">
        <f t="shared" si="65"/>
        <v>0</v>
      </c>
      <c r="Z76" s="414">
        <f t="shared" si="66"/>
        <v>0</v>
      </c>
      <c r="AA76" s="414">
        <f t="shared" si="67"/>
        <v>0</v>
      </c>
      <c r="AB76" s="414">
        <f t="shared" si="68"/>
        <v>0</v>
      </c>
      <c r="AC76" s="414">
        <f t="shared" si="69"/>
        <v>0</v>
      </c>
      <c r="AD76" s="414">
        <f t="shared" si="70"/>
        <v>0</v>
      </c>
      <c r="AE76" s="430">
        <f t="shared" si="59"/>
        <v>570000</v>
      </c>
      <c r="AF76" s="430">
        <f t="shared" si="71"/>
        <v>0</v>
      </c>
    </row>
    <row r="77" spans="1:32" s="343" customFormat="1" ht="34" customHeight="1" x14ac:dyDescent="0.2">
      <c r="A77" s="343" t="str">
        <f t="shared" si="57"/>
        <v>02.06.02</v>
      </c>
      <c r="B77" s="498">
        <v>42</v>
      </c>
      <c r="C77" s="440" t="s">
        <v>602</v>
      </c>
      <c r="D77" s="457" t="s">
        <v>233</v>
      </c>
      <c r="E77" s="440" t="s">
        <v>84</v>
      </c>
      <c r="F77" s="442" t="s">
        <v>183</v>
      </c>
      <c r="G77" s="440"/>
      <c r="H77" s="440" t="s">
        <v>158</v>
      </c>
      <c r="I77" s="440" t="s">
        <v>141</v>
      </c>
      <c r="J77" s="441" t="s">
        <v>84</v>
      </c>
      <c r="K77" s="440" t="s">
        <v>84</v>
      </c>
      <c r="L77" s="440" t="s">
        <v>84</v>
      </c>
      <c r="M77" s="440" t="s">
        <v>84</v>
      </c>
      <c r="N77" s="441" t="s">
        <v>84</v>
      </c>
      <c r="O77" s="441" t="s">
        <v>84</v>
      </c>
      <c r="P77" s="458">
        <v>960000</v>
      </c>
      <c r="Q77" s="503" t="s">
        <v>63</v>
      </c>
      <c r="R77" s="454">
        <v>1</v>
      </c>
      <c r="S77" s="443" t="str">
        <f t="shared" si="60"/>
        <v>02.06.02</v>
      </c>
      <c r="T77" s="443" t="str">
        <f t="shared" si="61"/>
        <v>Alat Rumah Tangga</v>
      </c>
      <c r="U77" s="443">
        <f t="shared" si="62"/>
        <v>5</v>
      </c>
      <c r="V77" s="430">
        <f t="shared" si="63"/>
        <v>192000</v>
      </c>
      <c r="W77" s="413">
        <f t="shared" si="64"/>
        <v>5</v>
      </c>
      <c r="X77" s="414">
        <f t="shared" si="58"/>
        <v>960000</v>
      </c>
      <c r="Y77" s="414">
        <f t="shared" si="65"/>
        <v>0</v>
      </c>
      <c r="Z77" s="414">
        <f t="shared" si="66"/>
        <v>0</v>
      </c>
      <c r="AA77" s="414">
        <f t="shared" si="67"/>
        <v>0</v>
      </c>
      <c r="AB77" s="414">
        <f t="shared" si="68"/>
        <v>0</v>
      </c>
      <c r="AC77" s="414">
        <f t="shared" si="69"/>
        <v>0</v>
      </c>
      <c r="AD77" s="414">
        <f t="shared" si="70"/>
        <v>0</v>
      </c>
      <c r="AE77" s="430">
        <f t="shared" si="59"/>
        <v>960000</v>
      </c>
      <c r="AF77" s="430">
        <f t="shared" si="71"/>
        <v>0</v>
      </c>
    </row>
    <row r="78" spans="1:32" s="343" customFormat="1" ht="34" customHeight="1" x14ac:dyDescent="0.2">
      <c r="A78" s="343" t="str">
        <f t="shared" si="57"/>
        <v>02.06.01</v>
      </c>
      <c r="B78" s="498">
        <v>43</v>
      </c>
      <c r="C78" s="440" t="s">
        <v>306</v>
      </c>
      <c r="D78" s="457" t="s">
        <v>235</v>
      </c>
      <c r="E78" s="440" t="s">
        <v>84</v>
      </c>
      <c r="F78" s="442" t="s">
        <v>231</v>
      </c>
      <c r="G78" s="440"/>
      <c r="H78" s="440" t="s">
        <v>158</v>
      </c>
      <c r="I78" s="440" t="s">
        <v>141</v>
      </c>
      <c r="J78" s="441" t="s">
        <v>84</v>
      </c>
      <c r="K78" s="440" t="s">
        <v>84</v>
      </c>
      <c r="L78" s="440" t="s">
        <v>84</v>
      </c>
      <c r="M78" s="440" t="s">
        <v>84</v>
      </c>
      <c r="N78" s="441" t="s">
        <v>84</v>
      </c>
      <c r="O78" s="441" t="s">
        <v>84</v>
      </c>
      <c r="P78" s="458">
        <v>51000000</v>
      </c>
      <c r="Q78" s="503" t="s">
        <v>142</v>
      </c>
      <c r="R78" s="454">
        <v>1</v>
      </c>
      <c r="S78" s="443" t="str">
        <f t="shared" si="60"/>
        <v>02.06.01</v>
      </c>
      <c r="T78" s="443" t="str">
        <f t="shared" si="61"/>
        <v>Alat Kantor</v>
      </c>
      <c r="U78" s="443">
        <f t="shared" si="62"/>
        <v>5</v>
      </c>
      <c r="V78" s="430">
        <f t="shared" si="63"/>
        <v>10200000</v>
      </c>
      <c r="W78" s="413">
        <f t="shared" si="64"/>
        <v>5</v>
      </c>
      <c r="X78" s="414">
        <f t="shared" si="58"/>
        <v>51000000</v>
      </c>
      <c r="Y78" s="414">
        <f t="shared" si="65"/>
        <v>0</v>
      </c>
      <c r="Z78" s="414">
        <f t="shared" si="66"/>
        <v>0</v>
      </c>
      <c r="AA78" s="414">
        <f t="shared" si="67"/>
        <v>0</v>
      </c>
      <c r="AB78" s="414">
        <f t="shared" si="68"/>
        <v>0</v>
      </c>
      <c r="AC78" s="414">
        <f t="shared" si="69"/>
        <v>0</v>
      </c>
      <c r="AD78" s="414">
        <f t="shared" si="70"/>
        <v>0</v>
      </c>
      <c r="AE78" s="430">
        <f t="shared" si="59"/>
        <v>51000000</v>
      </c>
      <c r="AF78" s="430">
        <f t="shared" si="71"/>
        <v>0</v>
      </c>
    </row>
    <row r="79" spans="1:32" s="343" customFormat="1" ht="34" customHeight="1" x14ac:dyDescent="0.2">
      <c r="A79" s="343" t="str">
        <f t="shared" si="57"/>
        <v>02.06.02</v>
      </c>
      <c r="B79" s="498">
        <v>44</v>
      </c>
      <c r="C79" s="440" t="s">
        <v>600</v>
      </c>
      <c r="D79" s="457" t="s">
        <v>148</v>
      </c>
      <c r="E79" s="440" t="s">
        <v>84</v>
      </c>
      <c r="F79" s="442" t="s">
        <v>240</v>
      </c>
      <c r="G79" s="440"/>
      <c r="H79" s="440" t="s">
        <v>175</v>
      </c>
      <c r="I79" s="440" t="s">
        <v>126</v>
      </c>
      <c r="J79" s="441" t="s">
        <v>84</v>
      </c>
      <c r="K79" s="440" t="s">
        <v>84</v>
      </c>
      <c r="L79" s="440" t="s">
        <v>84</v>
      </c>
      <c r="M79" s="440" t="s">
        <v>84</v>
      </c>
      <c r="N79" s="441" t="s">
        <v>84</v>
      </c>
      <c r="O79" s="441" t="s">
        <v>84</v>
      </c>
      <c r="P79" s="458">
        <v>1680000</v>
      </c>
      <c r="Q79" s="503" t="s">
        <v>63</v>
      </c>
      <c r="R79" s="454">
        <v>1</v>
      </c>
      <c r="S79" s="443" t="str">
        <f t="shared" si="60"/>
        <v>02.06.02</v>
      </c>
      <c r="T79" s="443" t="str">
        <f t="shared" si="61"/>
        <v>Alat Rumah Tangga</v>
      </c>
      <c r="U79" s="443">
        <f t="shared" si="62"/>
        <v>5</v>
      </c>
      <c r="V79" s="430">
        <f t="shared" si="63"/>
        <v>336000</v>
      </c>
      <c r="W79" s="413">
        <f t="shared" si="64"/>
        <v>5</v>
      </c>
      <c r="X79" s="414">
        <f t="shared" si="58"/>
        <v>1680000</v>
      </c>
      <c r="Y79" s="414">
        <f t="shared" si="65"/>
        <v>0</v>
      </c>
      <c r="Z79" s="414">
        <f t="shared" si="66"/>
        <v>0</v>
      </c>
      <c r="AA79" s="414">
        <f t="shared" si="67"/>
        <v>0</v>
      </c>
      <c r="AB79" s="414">
        <f t="shared" si="68"/>
        <v>0</v>
      </c>
      <c r="AC79" s="414">
        <f t="shared" si="69"/>
        <v>0</v>
      </c>
      <c r="AD79" s="414">
        <f t="shared" si="70"/>
        <v>0</v>
      </c>
      <c r="AE79" s="430">
        <f t="shared" si="59"/>
        <v>1680000</v>
      </c>
      <c r="AF79" s="430">
        <f t="shared" si="71"/>
        <v>0</v>
      </c>
    </row>
    <row r="80" spans="1:32" s="343" customFormat="1" ht="34" customHeight="1" x14ac:dyDescent="0.2">
      <c r="A80" s="343" t="str">
        <f t="shared" si="57"/>
        <v>02.06.02</v>
      </c>
      <c r="B80" s="498">
        <v>45</v>
      </c>
      <c r="C80" s="440" t="s">
        <v>600</v>
      </c>
      <c r="D80" s="457" t="s">
        <v>148</v>
      </c>
      <c r="E80" s="440" t="s">
        <v>84</v>
      </c>
      <c r="F80" s="442" t="s">
        <v>150</v>
      </c>
      <c r="G80" s="440"/>
      <c r="H80" s="440" t="s">
        <v>175</v>
      </c>
      <c r="I80" s="440" t="s">
        <v>126</v>
      </c>
      <c r="J80" s="441" t="s">
        <v>84</v>
      </c>
      <c r="K80" s="440" t="s">
        <v>84</v>
      </c>
      <c r="L80" s="440" t="s">
        <v>84</v>
      </c>
      <c r="M80" s="440" t="s">
        <v>84</v>
      </c>
      <c r="N80" s="441" t="s">
        <v>84</v>
      </c>
      <c r="O80" s="441" t="s">
        <v>84</v>
      </c>
      <c r="P80" s="458">
        <v>2625000</v>
      </c>
      <c r="Q80" s="503" t="s">
        <v>63</v>
      </c>
      <c r="R80" s="454">
        <v>1</v>
      </c>
      <c r="S80" s="443" t="str">
        <f t="shared" si="60"/>
        <v>02.06.02</v>
      </c>
      <c r="T80" s="443" t="str">
        <f t="shared" si="61"/>
        <v>Alat Rumah Tangga</v>
      </c>
      <c r="U80" s="443">
        <f t="shared" si="62"/>
        <v>5</v>
      </c>
      <c r="V80" s="430">
        <f t="shared" si="63"/>
        <v>525000</v>
      </c>
      <c r="W80" s="413">
        <f t="shared" si="64"/>
        <v>5</v>
      </c>
      <c r="X80" s="414">
        <f t="shared" si="58"/>
        <v>2625000</v>
      </c>
      <c r="Y80" s="414">
        <f t="shared" si="65"/>
        <v>0</v>
      </c>
      <c r="Z80" s="414">
        <f t="shared" si="66"/>
        <v>0</v>
      </c>
      <c r="AA80" s="414">
        <f t="shared" si="67"/>
        <v>0</v>
      </c>
      <c r="AB80" s="414">
        <f t="shared" si="68"/>
        <v>0</v>
      </c>
      <c r="AC80" s="414">
        <f t="shared" si="69"/>
        <v>0</v>
      </c>
      <c r="AD80" s="414">
        <f t="shared" si="70"/>
        <v>0</v>
      </c>
      <c r="AE80" s="430">
        <f t="shared" si="59"/>
        <v>2625000</v>
      </c>
      <c r="AF80" s="430">
        <f t="shared" si="71"/>
        <v>0</v>
      </c>
    </row>
    <row r="81" spans="1:32" s="343" customFormat="1" ht="34" customHeight="1" x14ac:dyDescent="0.2">
      <c r="A81" s="343" t="str">
        <f t="shared" si="57"/>
        <v>02.06.02</v>
      </c>
      <c r="B81" s="498">
        <v>46</v>
      </c>
      <c r="C81" s="440" t="s">
        <v>599</v>
      </c>
      <c r="D81" s="457" t="s">
        <v>196</v>
      </c>
      <c r="E81" s="440" t="s">
        <v>84</v>
      </c>
      <c r="F81" s="442" t="s">
        <v>150</v>
      </c>
      <c r="G81" s="440"/>
      <c r="H81" s="440" t="s">
        <v>198</v>
      </c>
      <c r="I81" s="440" t="s">
        <v>126</v>
      </c>
      <c r="J81" s="441" t="s">
        <v>84</v>
      </c>
      <c r="K81" s="440" t="s">
        <v>84</v>
      </c>
      <c r="L81" s="440" t="s">
        <v>84</v>
      </c>
      <c r="M81" s="440" t="s">
        <v>84</v>
      </c>
      <c r="N81" s="441" t="s">
        <v>84</v>
      </c>
      <c r="O81" s="441" t="s">
        <v>84</v>
      </c>
      <c r="P81" s="458">
        <v>4275000</v>
      </c>
      <c r="Q81" s="503" t="s">
        <v>63</v>
      </c>
      <c r="R81" s="454">
        <v>1</v>
      </c>
      <c r="S81" s="443" t="str">
        <f t="shared" si="60"/>
        <v>02.06.02</v>
      </c>
      <c r="T81" s="443" t="str">
        <f t="shared" si="61"/>
        <v>Alat Rumah Tangga</v>
      </c>
      <c r="U81" s="443">
        <f t="shared" si="62"/>
        <v>5</v>
      </c>
      <c r="V81" s="430">
        <f t="shared" si="63"/>
        <v>855000</v>
      </c>
      <c r="W81" s="413">
        <f t="shared" si="64"/>
        <v>5</v>
      </c>
      <c r="X81" s="414">
        <f t="shared" si="58"/>
        <v>4275000</v>
      </c>
      <c r="Y81" s="414">
        <f t="shared" si="65"/>
        <v>0</v>
      </c>
      <c r="Z81" s="414">
        <f t="shared" si="66"/>
        <v>0</v>
      </c>
      <c r="AA81" s="414">
        <f t="shared" si="67"/>
        <v>0</v>
      </c>
      <c r="AB81" s="414">
        <f t="shared" si="68"/>
        <v>0</v>
      </c>
      <c r="AC81" s="414">
        <f t="shared" si="69"/>
        <v>0</v>
      </c>
      <c r="AD81" s="414">
        <f t="shared" si="70"/>
        <v>0</v>
      </c>
      <c r="AE81" s="430">
        <f t="shared" si="59"/>
        <v>4275000</v>
      </c>
      <c r="AF81" s="430">
        <f t="shared" si="71"/>
        <v>0</v>
      </c>
    </row>
    <row r="82" spans="1:32" s="343" customFormat="1" ht="34" customHeight="1" x14ac:dyDescent="0.2">
      <c r="A82" s="343" t="str">
        <f t="shared" si="57"/>
        <v>02.06.02</v>
      </c>
      <c r="B82" s="498">
        <v>47</v>
      </c>
      <c r="C82" s="440" t="s">
        <v>598</v>
      </c>
      <c r="D82" s="457" t="s">
        <v>199</v>
      </c>
      <c r="E82" s="440" t="s">
        <v>84</v>
      </c>
      <c r="F82" s="442" t="s">
        <v>200</v>
      </c>
      <c r="G82" s="440"/>
      <c r="H82" s="440" t="s">
        <v>198</v>
      </c>
      <c r="I82" s="440" t="s">
        <v>126</v>
      </c>
      <c r="J82" s="441" t="s">
        <v>84</v>
      </c>
      <c r="K82" s="440" t="s">
        <v>84</v>
      </c>
      <c r="L82" s="440" t="s">
        <v>84</v>
      </c>
      <c r="M82" s="440" t="s">
        <v>84</v>
      </c>
      <c r="N82" s="441" t="s">
        <v>84</v>
      </c>
      <c r="O82" s="441" t="s">
        <v>84</v>
      </c>
      <c r="P82" s="458">
        <v>1225000</v>
      </c>
      <c r="Q82" s="503" t="s">
        <v>63</v>
      </c>
      <c r="R82" s="454">
        <v>1</v>
      </c>
      <c r="S82" s="443" t="str">
        <f t="shared" si="60"/>
        <v>02.06.02</v>
      </c>
      <c r="T82" s="443" t="str">
        <f t="shared" si="61"/>
        <v>Alat Rumah Tangga</v>
      </c>
      <c r="U82" s="443">
        <f t="shared" si="62"/>
        <v>5</v>
      </c>
      <c r="V82" s="430">
        <f t="shared" si="63"/>
        <v>245000</v>
      </c>
      <c r="W82" s="413">
        <f t="shared" si="64"/>
        <v>5</v>
      </c>
      <c r="X82" s="414">
        <f t="shared" si="58"/>
        <v>1225000</v>
      </c>
      <c r="Y82" s="414">
        <f t="shared" si="65"/>
        <v>0</v>
      </c>
      <c r="Z82" s="414">
        <f t="shared" si="66"/>
        <v>0</v>
      </c>
      <c r="AA82" s="414">
        <f t="shared" si="67"/>
        <v>0</v>
      </c>
      <c r="AB82" s="414">
        <f t="shared" si="68"/>
        <v>0</v>
      </c>
      <c r="AC82" s="414">
        <f t="shared" si="69"/>
        <v>0</v>
      </c>
      <c r="AD82" s="414">
        <f t="shared" si="70"/>
        <v>0</v>
      </c>
      <c r="AE82" s="430">
        <f t="shared" si="59"/>
        <v>1225000</v>
      </c>
      <c r="AF82" s="430">
        <f t="shared" si="71"/>
        <v>0</v>
      </c>
    </row>
    <row r="83" spans="1:32" s="343" customFormat="1" ht="34" customHeight="1" x14ac:dyDescent="0.2">
      <c r="A83" s="343" t="str">
        <f t="shared" si="57"/>
        <v>02.06.04</v>
      </c>
      <c r="B83" s="498">
        <v>48</v>
      </c>
      <c r="C83" s="440" t="s">
        <v>604</v>
      </c>
      <c r="D83" s="457" t="s">
        <v>184</v>
      </c>
      <c r="E83" s="440" t="s">
        <v>84</v>
      </c>
      <c r="F83" s="442" t="s">
        <v>210</v>
      </c>
      <c r="G83" s="440"/>
      <c r="H83" s="440" t="s">
        <v>171</v>
      </c>
      <c r="I83" s="440" t="s">
        <v>126</v>
      </c>
      <c r="J83" s="441" t="s">
        <v>84</v>
      </c>
      <c r="K83" s="440" t="s">
        <v>84</v>
      </c>
      <c r="L83" s="440" t="s">
        <v>84</v>
      </c>
      <c r="M83" s="440" t="s">
        <v>84</v>
      </c>
      <c r="N83" s="441" t="s">
        <v>84</v>
      </c>
      <c r="O83" s="441" t="s">
        <v>84</v>
      </c>
      <c r="P83" s="458">
        <v>1820000</v>
      </c>
      <c r="Q83" s="503" t="s">
        <v>63</v>
      </c>
      <c r="R83" s="454">
        <v>1</v>
      </c>
      <c r="S83" s="443" t="str">
        <f t="shared" si="60"/>
        <v>02.06.04</v>
      </c>
      <c r="T83" s="443" t="str">
        <f t="shared" si="61"/>
        <v>Meja Dan Kursi Kerja/Rapat Pejabat</v>
      </c>
      <c r="U83" s="443">
        <f t="shared" si="62"/>
        <v>5</v>
      </c>
      <c r="V83" s="430">
        <f t="shared" si="63"/>
        <v>364000</v>
      </c>
      <c r="W83" s="413">
        <f t="shared" si="64"/>
        <v>5</v>
      </c>
      <c r="X83" s="414">
        <f t="shared" si="58"/>
        <v>1820000</v>
      </c>
      <c r="Y83" s="414">
        <f t="shared" si="65"/>
        <v>0</v>
      </c>
      <c r="Z83" s="414">
        <f t="shared" si="66"/>
        <v>0</v>
      </c>
      <c r="AA83" s="414">
        <f t="shared" si="67"/>
        <v>0</v>
      </c>
      <c r="AB83" s="414">
        <f t="shared" si="68"/>
        <v>0</v>
      </c>
      <c r="AC83" s="414">
        <f t="shared" si="69"/>
        <v>0</v>
      </c>
      <c r="AD83" s="414">
        <f t="shared" si="70"/>
        <v>0</v>
      </c>
      <c r="AE83" s="430">
        <f t="shared" si="59"/>
        <v>1820000</v>
      </c>
      <c r="AF83" s="430">
        <f t="shared" si="71"/>
        <v>0</v>
      </c>
    </row>
    <row r="84" spans="1:32" s="343" customFormat="1" ht="34" customHeight="1" x14ac:dyDescent="0.2">
      <c r="A84" s="343" t="str">
        <f t="shared" si="57"/>
        <v>02.06.01</v>
      </c>
      <c r="B84" s="498">
        <v>49</v>
      </c>
      <c r="C84" s="440" t="s">
        <v>588</v>
      </c>
      <c r="D84" s="457" t="s">
        <v>165</v>
      </c>
      <c r="E84" s="440" t="s">
        <v>84</v>
      </c>
      <c r="F84" s="442" t="s">
        <v>150</v>
      </c>
      <c r="G84" s="440"/>
      <c r="H84" s="440" t="s">
        <v>154</v>
      </c>
      <c r="I84" s="440" t="s">
        <v>126</v>
      </c>
      <c r="J84" s="441" t="s">
        <v>84</v>
      </c>
      <c r="K84" s="440" t="s">
        <v>84</v>
      </c>
      <c r="L84" s="440" t="s">
        <v>84</v>
      </c>
      <c r="M84" s="440" t="s">
        <v>84</v>
      </c>
      <c r="N84" s="441" t="s">
        <v>84</v>
      </c>
      <c r="O84" s="441" t="s">
        <v>84</v>
      </c>
      <c r="P84" s="458">
        <v>1200000</v>
      </c>
      <c r="Q84" s="503" t="s">
        <v>63</v>
      </c>
      <c r="R84" s="454">
        <v>1</v>
      </c>
      <c r="S84" s="443" t="str">
        <f t="shared" si="60"/>
        <v>02.06.01</v>
      </c>
      <c r="T84" s="443" t="str">
        <f t="shared" si="61"/>
        <v>Alat Kantor</v>
      </c>
      <c r="U84" s="443">
        <f t="shared" si="62"/>
        <v>5</v>
      </c>
      <c r="V84" s="430">
        <f t="shared" si="63"/>
        <v>240000</v>
      </c>
      <c r="W84" s="413">
        <f t="shared" si="64"/>
        <v>5</v>
      </c>
      <c r="X84" s="414">
        <f t="shared" si="58"/>
        <v>1200000</v>
      </c>
      <c r="Y84" s="414">
        <f t="shared" si="65"/>
        <v>0</v>
      </c>
      <c r="Z84" s="414">
        <f t="shared" si="66"/>
        <v>0</v>
      </c>
      <c r="AA84" s="414">
        <f t="shared" si="67"/>
        <v>0</v>
      </c>
      <c r="AB84" s="414">
        <f t="shared" si="68"/>
        <v>0</v>
      </c>
      <c r="AC84" s="414">
        <f t="shared" si="69"/>
        <v>0</v>
      </c>
      <c r="AD84" s="414">
        <f t="shared" si="70"/>
        <v>0</v>
      </c>
      <c r="AE84" s="430">
        <f t="shared" si="59"/>
        <v>1200000</v>
      </c>
      <c r="AF84" s="430">
        <f t="shared" si="71"/>
        <v>0</v>
      </c>
    </row>
    <row r="85" spans="1:32" s="343" customFormat="1" ht="34" customHeight="1" x14ac:dyDescent="0.2">
      <c r="A85" s="343" t="str">
        <f t="shared" si="57"/>
        <v>02.06.02</v>
      </c>
      <c r="B85" s="498">
        <v>50</v>
      </c>
      <c r="C85" s="440" t="s">
        <v>288</v>
      </c>
      <c r="D85" s="457" t="s">
        <v>205</v>
      </c>
      <c r="E85" s="440" t="s">
        <v>84</v>
      </c>
      <c r="F85" s="442" t="s">
        <v>150</v>
      </c>
      <c r="G85" s="440"/>
      <c r="H85" s="440" t="s">
        <v>207</v>
      </c>
      <c r="I85" s="440" t="s">
        <v>126</v>
      </c>
      <c r="J85" s="441" t="s">
        <v>84</v>
      </c>
      <c r="K85" s="440" t="s">
        <v>84</v>
      </c>
      <c r="L85" s="440" t="s">
        <v>84</v>
      </c>
      <c r="M85" s="440" t="s">
        <v>84</v>
      </c>
      <c r="N85" s="441" t="s">
        <v>84</v>
      </c>
      <c r="O85" s="441" t="s">
        <v>84</v>
      </c>
      <c r="P85" s="458">
        <v>2280000</v>
      </c>
      <c r="Q85" s="503" t="s">
        <v>63</v>
      </c>
      <c r="R85" s="454">
        <v>1</v>
      </c>
      <c r="S85" s="443" t="str">
        <f t="shared" si="60"/>
        <v>02.06.02</v>
      </c>
      <c r="T85" s="443" t="str">
        <f t="shared" si="61"/>
        <v>Alat Rumah Tangga</v>
      </c>
      <c r="U85" s="443">
        <f t="shared" si="62"/>
        <v>5</v>
      </c>
      <c r="V85" s="430">
        <f t="shared" si="63"/>
        <v>456000</v>
      </c>
      <c r="W85" s="413">
        <f t="shared" si="64"/>
        <v>5</v>
      </c>
      <c r="X85" s="414">
        <f t="shared" si="58"/>
        <v>2280000</v>
      </c>
      <c r="Y85" s="414">
        <f t="shared" si="65"/>
        <v>0</v>
      </c>
      <c r="Z85" s="414">
        <f t="shared" si="66"/>
        <v>0</v>
      </c>
      <c r="AA85" s="414">
        <f t="shared" si="67"/>
        <v>0</v>
      </c>
      <c r="AB85" s="414">
        <f t="shared" si="68"/>
        <v>0</v>
      </c>
      <c r="AC85" s="414">
        <f t="shared" si="69"/>
        <v>0</v>
      </c>
      <c r="AD85" s="414">
        <f t="shared" si="70"/>
        <v>0</v>
      </c>
      <c r="AE85" s="430">
        <f t="shared" si="59"/>
        <v>2280000</v>
      </c>
      <c r="AF85" s="430">
        <f t="shared" si="71"/>
        <v>0</v>
      </c>
    </row>
    <row r="86" spans="1:32" s="343" customFormat="1" ht="34" customHeight="1" x14ac:dyDescent="0.2">
      <c r="A86" s="343" t="str">
        <f t="shared" si="57"/>
        <v>02.06.04</v>
      </c>
      <c r="B86" s="498">
        <v>51</v>
      </c>
      <c r="C86" s="440" t="s">
        <v>604</v>
      </c>
      <c r="D86" s="457" t="s">
        <v>184</v>
      </c>
      <c r="E86" s="440" t="s">
        <v>84</v>
      </c>
      <c r="F86" s="442" t="s">
        <v>186</v>
      </c>
      <c r="G86" s="440"/>
      <c r="H86" s="440" t="s">
        <v>171</v>
      </c>
      <c r="I86" s="440" t="s">
        <v>126</v>
      </c>
      <c r="J86" s="441" t="s">
        <v>84</v>
      </c>
      <c r="K86" s="440" t="s">
        <v>84</v>
      </c>
      <c r="L86" s="440" t="s">
        <v>84</v>
      </c>
      <c r="M86" s="440" t="s">
        <v>84</v>
      </c>
      <c r="N86" s="441" t="s">
        <v>84</v>
      </c>
      <c r="O86" s="441" t="s">
        <v>84</v>
      </c>
      <c r="P86" s="458">
        <v>1040000</v>
      </c>
      <c r="Q86" s="503" t="s">
        <v>63</v>
      </c>
      <c r="R86" s="454">
        <v>1</v>
      </c>
      <c r="S86" s="443" t="str">
        <f t="shared" si="60"/>
        <v>02.06.04</v>
      </c>
      <c r="T86" s="443" t="str">
        <f t="shared" si="61"/>
        <v>Meja Dan Kursi Kerja/Rapat Pejabat</v>
      </c>
      <c r="U86" s="443">
        <f t="shared" si="62"/>
        <v>5</v>
      </c>
      <c r="V86" s="430">
        <f t="shared" si="63"/>
        <v>208000</v>
      </c>
      <c r="W86" s="413">
        <f t="shared" si="64"/>
        <v>5</v>
      </c>
      <c r="X86" s="414">
        <f t="shared" si="58"/>
        <v>1040000</v>
      </c>
      <c r="Y86" s="414">
        <f t="shared" si="65"/>
        <v>0</v>
      </c>
      <c r="Z86" s="414">
        <f t="shared" si="66"/>
        <v>0</v>
      </c>
      <c r="AA86" s="414">
        <f t="shared" si="67"/>
        <v>0</v>
      </c>
      <c r="AB86" s="414">
        <f t="shared" si="68"/>
        <v>0</v>
      </c>
      <c r="AC86" s="414">
        <f t="shared" si="69"/>
        <v>0</v>
      </c>
      <c r="AD86" s="414">
        <f t="shared" si="70"/>
        <v>0</v>
      </c>
      <c r="AE86" s="430">
        <f t="shared" si="59"/>
        <v>1040000</v>
      </c>
      <c r="AF86" s="430">
        <f t="shared" si="71"/>
        <v>0</v>
      </c>
    </row>
    <row r="87" spans="1:32" s="343" customFormat="1" ht="34" customHeight="1" x14ac:dyDescent="0.2">
      <c r="A87" s="343" t="str">
        <f t="shared" si="57"/>
        <v>02.06.04</v>
      </c>
      <c r="B87" s="498">
        <v>52</v>
      </c>
      <c r="C87" s="440" t="s">
        <v>604</v>
      </c>
      <c r="D87" s="457" t="s">
        <v>184</v>
      </c>
      <c r="E87" s="440" t="s">
        <v>84</v>
      </c>
      <c r="F87" s="442" t="s">
        <v>186</v>
      </c>
      <c r="G87" s="440"/>
      <c r="H87" s="440" t="s">
        <v>171</v>
      </c>
      <c r="I87" s="440" t="s">
        <v>126</v>
      </c>
      <c r="J87" s="441" t="s">
        <v>84</v>
      </c>
      <c r="K87" s="440" t="s">
        <v>84</v>
      </c>
      <c r="L87" s="440" t="s">
        <v>84</v>
      </c>
      <c r="M87" s="440" t="s">
        <v>84</v>
      </c>
      <c r="N87" s="441" t="s">
        <v>84</v>
      </c>
      <c r="O87" s="441" t="s">
        <v>84</v>
      </c>
      <c r="P87" s="458">
        <v>910000</v>
      </c>
      <c r="Q87" s="503" t="s">
        <v>63</v>
      </c>
      <c r="R87" s="454">
        <v>1</v>
      </c>
      <c r="S87" s="443" t="str">
        <f t="shared" si="60"/>
        <v>02.06.04</v>
      </c>
      <c r="T87" s="443" t="str">
        <f t="shared" si="61"/>
        <v>Meja Dan Kursi Kerja/Rapat Pejabat</v>
      </c>
      <c r="U87" s="443">
        <f t="shared" si="62"/>
        <v>5</v>
      </c>
      <c r="V87" s="430">
        <f t="shared" si="63"/>
        <v>182000</v>
      </c>
      <c r="W87" s="413">
        <f t="shared" si="64"/>
        <v>5</v>
      </c>
      <c r="X87" s="414">
        <f t="shared" si="58"/>
        <v>910000</v>
      </c>
      <c r="Y87" s="414">
        <f t="shared" si="65"/>
        <v>0</v>
      </c>
      <c r="Z87" s="414">
        <f t="shared" si="66"/>
        <v>0</v>
      </c>
      <c r="AA87" s="414">
        <f t="shared" si="67"/>
        <v>0</v>
      </c>
      <c r="AB87" s="414">
        <f t="shared" si="68"/>
        <v>0</v>
      </c>
      <c r="AC87" s="414">
        <f t="shared" si="69"/>
        <v>0</v>
      </c>
      <c r="AD87" s="414">
        <f t="shared" si="70"/>
        <v>0</v>
      </c>
      <c r="AE87" s="430">
        <f t="shared" si="59"/>
        <v>910000</v>
      </c>
      <c r="AF87" s="430">
        <f t="shared" si="71"/>
        <v>0</v>
      </c>
    </row>
    <row r="88" spans="1:32" s="343" customFormat="1" ht="34" customHeight="1" x14ac:dyDescent="0.2">
      <c r="A88" s="343" t="str">
        <f t="shared" si="57"/>
        <v>02.06.02</v>
      </c>
      <c r="B88" s="498">
        <v>53</v>
      </c>
      <c r="C88" s="440" t="s">
        <v>602</v>
      </c>
      <c r="D88" s="457" t="s">
        <v>233</v>
      </c>
      <c r="E88" s="440" t="s">
        <v>84</v>
      </c>
      <c r="F88" s="442" t="s">
        <v>183</v>
      </c>
      <c r="G88" s="440"/>
      <c r="H88" s="440" t="s">
        <v>158</v>
      </c>
      <c r="I88" s="440" t="s">
        <v>126</v>
      </c>
      <c r="J88" s="441" t="s">
        <v>84</v>
      </c>
      <c r="K88" s="440" t="s">
        <v>84</v>
      </c>
      <c r="L88" s="440" t="s">
        <v>84</v>
      </c>
      <c r="M88" s="440" t="s">
        <v>84</v>
      </c>
      <c r="N88" s="441" t="s">
        <v>84</v>
      </c>
      <c r="O88" s="441" t="s">
        <v>84</v>
      </c>
      <c r="P88" s="458">
        <v>960000</v>
      </c>
      <c r="Q88" s="503" t="s">
        <v>63</v>
      </c>
      <c r="R88" s="454">
        <v>1</v>
      </c>
      <c r="S88" s="443" t="str">
        <f t="shared" si="60"/>
        <v>02.06.02</v>
      </c>
      <c r="T88" s="443" t="str">
        <f t="shared" si="61"/>
        <v>Alat Rumah Tangga</v>
      </c>
      <c r="U88" s="443">
        <f t="shared" si="62"/>
        <v>5</v>
      </c>
      <c r="V88" s="430">
        <f t="shared" si="63"/>
        <v>192000</v>
      </c>
      <c r="W88" s="413">
        <f t="shared" si="64"/>
        <v>5</v>
      </c>
      <c r="X88" s="414">
        <f t="shared" si="58"/>
        <v>960000</v>
      </c>
      <c r="Y88" s="414">
        <f t="shared" si="65"/>
        <v>0</v>
      </c>
      <c r="Z88" s="414">
        <f t="shared" si="66"/>
        <v>0</v>
      </c>
      <c r="AA88" s="414">
        <f t="shared" si="67"/>
        <v>0</v>
      </c>
      <c r="AB88" s="414">
        <f t="shared" si="68"/>
        <v>0</v>
      </c>
      <c r="AC88" s="414">
        <f t="shared" si="69"/>
        <v>0</v>
      </c>
      <c r="AD88" s="414">
        <f t="shared" si="70"/>
        <v>0</v>
      </c>
      <c r="AE88" s="430">
        <f t="shared" si="59"/>
        <v>960000</v>
      </c>
      <c r="AF88" s="430">
        <f t="shared" si="71"/>
        <v>0</v>
      </c>
    </row>
    <row r="89" spans="1:32" s="343" customFormat="1" ht="34" customHeight="1" x14ac:dyDescent="0.2">
      <c r="A89" s="343" t="str">
        <f t="shared" si="57"/>
        <v>02.06.03</v>
      </c>
      <c r="B89" s="498">
        <v>54</v>
      </c>
      <c r="C89" s="440" t="s">
        <v>293</v>
      </c>
      <c r="D89" s="457" t="s">
        <v>187</v>
      </c>
      <c r="E89" s="440" t="s">
        <v>84</v>
      </c>
      <c r="F89" s="442" t="s">
        <v>243</v>
      </c>
      <c r="G89" s="440"/>
      <c r="H89" s="440" t="s">
        <v>189</v>
      </c>
      <c r="I89" s="440" t="s">
        <v>126</v>
      </c>
      <c r="J89" s="441" t="s">
        <v>84</v>
      </c>
      <c r="K89" s="440" t="s">
        <v>84</v>
      </c>
      <c r="L89" s="440" t="s">
        <v>84</v>
      </c>
      <c r="M89" s="440" t="s">
        <v>84</v>
      </c>
      <c r="N89" s="441" t="s">
        <v>84</v>
      </c>
      <c r="O89" s="441" t="s">
        <v>84</v>
      </c>
      <c r="P89" s="458">
        <v>13000000</v>
      </c>
      <c r="Q89" s="503" t="s">
        <v>63</v>
      </c>
      <c r="R89" s="454">
        <v>1</v>
      </c>
      <c r="S89" s="443" t="str">
        <f t="shared" si="60"/>
        <v>02.06.03</v>
      </c>
      <c r="T89" s="443" t="str">
        <f t="shared" si="61"/>
        <v>Peralatan Komputer</v>
      </c>
      <c r="U89" s="443">
        <f t="shared" si="62"/>
        <v>4</v>
      </c>
      <c r="V89" s="430">
        <f t="shared" si="63"/>
        <v>3250000</v>
      </c>
      <c r="W89" s="413">
        <f t="shared" si="64"/>
        <v>4</v>
      </c>
      <c r="X89" s="414">
        <f t="shared" si="58"/>
        <v>13000000</v>
      </c>
      <c r="Y89" s="414">
        <f t="shared" si="65"/>
        <v>0</v>
      </c>
      <c r="Z89" s="414">
        <f t="shared" si="66"/>
        <v>0</v>
      </c>
      <c r="AA89" s="414">
        <f t="shared" si="67"/>
        <v>0</v>
      </c>
      <c r="AB89" s="414">
        <f t="shared" si="68"/>
        <v>0</v>
      </c>
      <c r="AC89" s="414">
        <f t="shared" si="69"/>
        <v>0</v>
      </c>
      <c r="AD89" s="414">
        <f t="shared" si="70"/>
        <v>0</v>
      </c>
      <c r="AE89" s="430">
        <f t="shared" si="59"/>
        <v>13000000</v>
      </c>
      <c r="AF89" s="430">
        <f t="shared" si="71"/>
        <v>0</v>
      </c>
    </row>
    <row r="90" spans="1:32" s="343" customFormat="1" ht="34" customHeight="1" x14ac:dyDescent="0.2">
      <c r="A90" s="343" t="str">
        <f t="shared" si="57"/>
        <v>02.06.02</v>
      </c>
      <c r="B90" s="498">
        <v>55</v>
      </c>
      <c r="C90" s="440" t="s">
        <v>600</v>
      </c>
      <c r="D90" s="457" t="s">
        <v>148</v>
      </c>
      <c r="E90" s="440" t="s">
        <v>84</v>
      </c>
      <c r="F90" s="442" t="s">
        <v>150</v>
      </c>
      <c r="G90" s="440"/>
      <c r="H90" s="440" t="s">
        <v>151</v>
      </c>
      <c r="I90" s="440" t="s">
        <v>126</v>
      </c>
      <c r="J90" s="441" t="s">
        <v>84</v>
      </c>
      <c r="K90" s="440" t="s">
        <v>84</v>
      </c>
      <c r="L90" s="440" t="s">
        <v>84</v>
      </c>
      <c r="M90" s="440" t="s">
        <v>84</v>
      </c>
      <c r="N90" s="441" t="s">
        <v>84</v>
      </c>
      <c r="O90" s="441" t="s">
        <v>84</v>
      </c>
      <c r="P90" s="458">
        <v>1080000</v>
      </c>
      <c r="Q90" s="503" t="s">
        <v>63</v>
      </c>
      <c r="R90" s="454">
        <v>1</v>
      </c>
      <c r="S90" s="443" t="str">
        <f t="shared" si="60"/>
        <v>02.06.02</v>
      </c>
      <c r="T90" s="443" t="str">
        <f t="shared" si="61"/>
        <v>Alat Rumah Tangga</v>
      </c>
      <c r="U90" s="443">
        <f t="shared" si="62"/>
        <v>5</v>
      </c>
      <c r="V90" s="430">
        <f t="shared" si="63"/>
        <v>216000</v>
      </c>
      <c r="W90" s="413">
        <f t="shared" si="64"/>
        <v>5</v>
      </c>
      <c r="X90" s="414">
        <f t="shared" si="58"/>
        <v>1080000</v>
      </c>
      <c r="Y90" s="414">
        <f t="shared" si="65"/>
        <v>0</v>
      </c>
      <c r="Z90" s="414">
        <f t="shared" si="66"/>
        <v>0</v>
      </c>
      <c r="AA90" s="414">
        <f t="shared" si="67"/>
        <v>0</v>
      </c>
      <c r="AB90" s="414">
        <f t="shared" si="68"/>
        <v>0</v>
      </c>
      <c r="AC90" s="414">
        <f t="shared" si="69"/>
        <v>0</v>
      </c>
      <c r="AD90" s="414">
        <f t="shared" si="70"/>
        <v>0</v>
      </c>
      <c r="AE90" s="430">
        <f t="shared" si="59"/>
        <v>1080000</v>
      </c>
      <c r="AF90" s="430">
        <f t="shared" si="71"/>
        <v>0</v>
      </c>
    </row>
    <row r="91" spans="1:32" s="343" customFormat="1" ht="34" customHeight="1" x14ac:dyDescent="0.2">
      <c r="A91" s="343" t="str">
        <f t="shared" si="57"/>
        <v>02.06.02</v>
      </c>
      <c r="B91" s="498">
        <v>56</v>
      </c>
      <c r="C91" s="440" t="s">
        <v>275</v>
      </c>
      <c r="D91" s="457" t="s">
        <v>229</v>
      </c>
      <c r="E91" s="440" t="s">
        <v>84</v>
      </c>
      <c r="F91" s="442" t="s">
        <v>150</v>
      </c>
      <c r="G91" s="440"/>
      <c r="H91" s="440" t="s">
        <v>175</v>
      </c>
      <c r="I91" s="440" t="s">
        <v>126</v>
      </c>
      <c r="J91" s="441" t="s">
        <v>84</v>
      </c>
      <c r="K91" s="440" t="s">
        <v>84</v>
      </c>
      <c r="L91" s="440" t="s">
        <v>84</v>
      </c>
      <c r="M91" s="440" t="s">
        <v>84</v>
      </c>
      <c r="N91" s="441" t="s">
        <v>84</v>
      </c>
      <c r="O91" s="441" t="s">
        <v>84</v>
      </c>
      <c r="P91" s="458">
        <v>1050000</v>
      </c>
      <c r="Q91" s="503" t="s">
        <v>63</v>
      </c>
      <c r="R91" s="454">
        <v>1</v>
      </c>
      <c r="S91" s="443" t="str">
        <f t="shared" si="60"/>
        <v>02.06.02</v>
      </c>
      <c r="T91" s="443" t="str">
        <f t="shared" si="61"/>
        <v>Alat Rumah Tangga</v>
      </c>
      <c r="U91" s="443">
        <f t="shared" si="62"/>
        <v>5</v>
      </c>
      <c r="V91" s="430">
        <f t="shared" si="63"/>
        <v>210000</v>
      </c>
      <c r="W91" s="413">
        <f t="shared" si="64"/>
        <v>5</v>
      </c>
      <c r="X91" s="414">
        <f t="shared" si="58"/>
        <v>1050000</v>
      </c>
      <c r="Y91" s="414">
        <f t="shared" si="65"/>
        <v>0</v>
      </c>
      <c r="Z91" s="414">
        <f t="shared" si="66"/>
        <v>0</v>
      </c>
      <c r="AA91" s="414">
        <f t="shared" si="67"/>
        <v>0</v>
      </c>
      <c r="AB91" s="414">
        <f t="shared" si="68"/>
        <v>0</v>
      </c>
      <c r="AC91" s="414">
        <f t="shared" si="69"/>
        <v>0</v>
      </c>
      <c r="AD91" s="414">
        <f t="shared" si="70"/>
        <v>0</v>
      </c>
      <c r="AE91" s="430">
        <f t="shared" si="59"/>
        <v>1050000</v>
      </c>
      <c r="AF91" s="430">
        <f t="shared" si="71"/>
        <v>0</v>
      </c>
    </row>
    <row r="92" spans="1:32" s="343" customFormat="1" ht="34" customHeight="1" x14ac:dyDescent="0.2">
      <c r="A92" s="343" t="str">
        <f t="shared" si="57"/>
        <v>02.06.02</v>
      </c>
      <c r="B92" s="498">
        <v>57</v>
      </c>
      <c r="C92" s="440" t="s">
        <v>598</v>
      </c>
      <c r="D92" s="457" t="s">
        <v>199</v>
      </c>
      <c r="E92" s="440" t="s">
        <v>84</v>
      </c>
      <c r="F92" s="442" t="s">
        <v>200</v>
      </c>
      <c r="G92" s="440"/>
      <c r="H92" s="440" t="s">
        <v>198</v>
      </c>
      <c r="I92" s="440" t="s">
        <v>126</v>
      </c>
      <c r="J92" s="441" t="s">
        <v>84</v>
      </c>
      <c r="K92" s="440" t="s">
        <v>84</v>
      </c>
      <c r="L92" s="440" t="s">
        <v>84</v>
      </c>
      <c r="M92" s="440" t="s">
        <v>84</v>
      </c>
      <c r="N92" s="441" t="s">
        <v>84</v>
      </c>
      <c r="O92" s="441" t="s">
        <v>84</v>
      </c>
      <c r="P92" s="458">
        <v>3675000</v>
      </c>
      <c r="Q92" s="503" t="s">
        <v>63</v>
      </c>
      <c r="R92" s="454">
        <v>1</v>
      </c>
      <c r="S92" s="443" t="str">
        <f t="shared" si="60"/>
        <v>02.06.02</v>
      </c>
      <c r="T92" s="443" t="str">
        <f t="shared" si="61"/>
        <v>Alat Rumah Tangga</v>
      </c>
      <c r="U92" s="443">
        <f t="shared" si="62"/>
        <v>5</v>
      </c>
      <c r="V92" s="430">
        <f t="shared" si="63"/>
        <v>735000</v>
      </c>
      <c r="W92" s="413">
        <f t="shared" si="64"/>
        <v>5</v>
      </c>
      <c r="X92" s="414">
        <f t="shared" si="58"/>
        <v>3675000</v>
      </c>
      <c r="Y92" s="414">
        <f t="shared" si="65"/>
        <v>0</v>
      </c>
      <c r="Z92" s="414">
        <f t="shared" si="66"/>
        <v>0</v>
      </c>
      <c r="AA92" s="414">
        <f t="shared" si="67"/>
        <v>0</v>
      </c>
      <c r="AB92" s="414">
        <f t="shared" si="68"/>
        <v>0</v>
      </c>
      <c r="AC92" s="414">
        <f t="shared" si="69"/>
        <v>0</v>
      </c>
      <c r="AD92" s="414">
        <f t="shared" si="70"/>
        <v>0</v>
      </c>
      <c r="AE92" s="430">
        <f t="shared" si="59"/>
        <v>3675000</v>
      </c>
      <c r="AF92" s="430">
        <f t="shared" si="71"/>
        <v>0</v>
      </c>
    </row>
    <row r="93" spans="1:32" s="343" customFormat="1" ht="34" customHeight="1" x14ac:dyDescent="0.2">
      <c r="A93" s="343" t="str">
        <f t="shared" si="57"/>
        <v>02.06.02</v>
      </c>
      <c r="B93" s="498">
        <v>58</v>
      </c>
      <c r="C93" s="440" t="s">
        <v>275</v>
      </c>
      <c r="D93" s="457" t="s">
        <v>159</v>
      </c>
      <c r="E93" s="440" t="s">
        <v>84</v>
      </c>
      <c r="F93" s="442" t="s">
        <v>150</v>
      </c>
      <c r="G93" s="440"/>
      <c r="H93" s="440" t="s">
        <v>154</v>
      </c>
      <c r="I93" s="440" t="s">
        <v>126</v>
      </c>
      <c r="J93" s="441" t="s">
        <v>84</v>
      </c>
      <c r="K93" s="440" t="s">
        <v>84</v>
      </c>
      <c r="L93" s="440" t="s">
        <v>84</v>
      </c>
      <c r="M93" s="440" t="s">
        <v>84</v>
      </c>
      <c r="N93" s="441" t="s">
        <v>84</v>
      </c>
      <c r="O93" s="441" t="s">
        <v>84</v>
      </c>
      <c r="P93" s="458">
        <v>1400000</v>
      </c>
      <c r="Q93" s="503" t="s">
        <v>63</v>
      </c>
      <c r="R93" s="454">
        <v>1</v>
      </c>
      <c r="S93" s="443" t="str">
        <f t="shared" si="60"/>
        <v>02.06.02</v>
      </c>
      <c r="T93" s="443" t="str">
        <f t="shared" si="61"/>
        <v>Alat Rumah Tangga</v>
      </c>
      <c r="U93" s="443">
        <f t="shared" si="62"/>
        <v>5</v>
      </c>
      <c r="V93" s="430">
        <f t="shared" si="63"/>
        <v>280000</v>
      </c>
      <c r="W93" s="413">
        <f t="shared" si="64"/>
        <v>5</v>
      </c>
      <c r="X93" s="414">
        <f t="shared" si="58"/>
        <v>1400000</v>
      </c>
      <c r="Y93" s="414">
        <f t="shared" si="65"/>
        <v>0</v>
      </c>
      <c r="Z93" s="414">
        <f t="shared" si="66"/>
        <v>0</v>
      </c>
      <c r="AA93" s="414">
        <f t="shared" si="67"/>
        <v>0</v>
      </c>
      <c r="AB93" s="414">
        <f t="shared" si="68"/>
        <v>0</v>
      </c>
      <c r="AC93" s="414">
        <f t="shared" si="69"/>
        <v>0</v>
      </c>
      <c r="AD93" s="414">
        <f t="shared" si="70"/>
        <v>0</v>
      </c>
      <c r="AE93" s="430">
        <f t="shared" si="59"/>
        <v>1400000</v>
      </c>
      <c r="AF93" s="430">
        <f t="shared" si="71"/>
        <v>0</v>
      </c>
    </row>
    <row r="94" spans="1:32" s="343" customFormat="1" ht="34" customHeight="1" x14ac:dyDescent="0.2">
      <c r="A94" s="343" t="str">
        <f t="shared" si="57"/>
        <v>02.06.04</v>
      </c>
      <c r="B94" s="498">
        <v>59</v>
      </c>
      <c r="C94" s="440" t="s">
        <v>611</v>
      </c>
      <c r="D94" s="457" t="s">
        <v>248</v>
      </c>
      <c r="E94" s="440" t="s">
        <v>84</v>
      </c>
      <c r="F94" s="442" t="s">
        <v>200</v>
      </c>
      <c r="G94" s="440"/>
      <c r="H94" s="440" t="s">
        <v>198</v>
      </c>
      <c r="I94" s="440" t="s">
        <v>126</v>
      </c>
      <c r="J94" s="441" t="s">
        <v>84</v>
      </c>
      <c r="K94" s="440" t="s">
        <v>84</v>
      </c>
      <c r="L94" s="440" t="s">
        <v>84</v>
      </c>
      <c r="M94" s="440" t="s">
        <v>84</v>
      </c>
      <c r="N94" s="441" t="s">
        <v>84</v>
      </c>
      <c r="O94" s="441" t="s">
        <v>84</v>
      </c>
      <c r="P94" s="458">
        <v>735000</v>
      </c>
      <c r="Q94" s="503" t="s">
        <v>63</v>
      </c>
      <c r="R94" s="454">
        <v>1</v>
      </c>
      <c r="S94" s="443" t="str">
        <f t="shared" si="60"/>
        <v>02.06.04</v>
      </c>
      <c r="T94" s="443" t="str">
        <f t="shared" si="61"/>
        <v>Meja Dan Kursi Kerja/Rapat Pejabat</v>
      </c>
      <c r="U94" s="443">
        <f t="shared" si="62"/>
        <v>5</v>
      </c>
      <c r="V94" s="430">
        <f t="shared" si="63"/>
        <v>147000</v>
      </c>
      <c r="W94" s="413">
        <f t="shared" si="64"/>
        <v>5</v>
      </c>
      <c r="X94" s="414">
        <f t="shared" si="58"/>
        <v>735000</v>
      </c>
      <c r="Y94" s="414">
        <f t="shared" si="65"/>
        <v>0</v>
      </c>
      <c r="Z94" s="414">
        <f t="shared" si="66"/>
        <v>0</v>
      </c>
      <c r="AA94" s="414">
        <f t="shared" si="67"/>
        <v>0</v>
      </c>
      <c r="AB94" s="414">
        <f t="shared" si="68"/>
        <v>0</v>
      </c>
      <c r="AC94" s="414">
        <f t="shared" si="69"/>
        <v>0</v>
      </c>
      <c r="AD94" s="414">
        <f t="shared" si="70"/>
        <v>0</v>
      </c>
      <c r="AE94" s="430">
        <f t="shared" si="59"/>
        <v>735000</v>
      </c>
      <c r="AF94" s="430">
        <f t="shared" si="71"/>
        <v>0</v>
      </c>
    </row>
    <row r="95" spans="1:32" s="343" customFormat="1" ht="34" customHeight="1" x14ac:dyDescent="0.2">
      <c r="A95" s="343" t="str">
        <f t="shared" si="57"/>
        <v>02.06.02</v>
      </c>
      <c r="B95" s="498">
        <v>60</v>
      </c>
      <c r="C95" s="440" t="s">
        <v>600</v>
      </c>
      <c r="D95" s="457" t="s">
        <v>148</v>
      </c>
      <c r="E95" s="440" t="s">
        <v>84</v>
      </c>
      <c r="F95" s="442" t="s">
        <v>232</v>
      </c>
      <c r="G95" s="440"/>
      <c r="H95" s="440" t="s">
        <v>175</v>
      </c>
      <c r="I95" s="440" t="s">
        <v>126</v>
      </c>
      <c r="J95" s="441" t="s">
        <v>84</v>
      </c>
      <c r="K95" s="440" t="s">
        <v>84</v>
      </c>
      <c r="L95" s="440" t="s">
        <v>84</v>
      </c>
      <c r="M95" s="440" t="s">
        <v>84</v>
      </c>
      <c r="N95" s="441" t="s">
        <v>84</v>
      </c>
      <c r="O95" s="441" t="s">
        <v>84</v>
      </c>
      <c r="P95" s="458">
        <v>4800000</v>
      </c>
      <c r="Q95" s="503" t="s">
        <v>63</v>
      </c>
      <c r="R95" s="454">
        <v>1</v>
      </c>
      <c r="S95" s="443" t="str">
        <f t="shared" si="60"/>
        <v>02.06.02</v>
      </c>
      <c r="T95" s="443" t="str">
        <f t="shared" si="61"/>
        <v>Alat Rumah Tangga</v>
      </c>
      <c r="U95" s="443">
        <f t="shared" si="62"/>
        <v>5</v>
      </c>
      <c r="V95" s="430">
        <f t="shared" si="63"/>
        <v>960000</v>
      </c>
      <c r="W95" s="413">
        <f t="shared" si="64"/>
        <v>5</v>
      </c>
      <c r="X95" s="414">
        <f t="shared" si="58"/>
        <v>4800000</v>
      </c>
      <c r="Y95" s="414">
        <f t="shared" si="65"/>
        <v>0</v>
      </c>
      <c r="Z95" s="414">
        <f t="shared" si="66"/>
        <v>0</v>
      </c>
      <c r="AA95" s="414">
        <f t="shared" si="67"/>
        <v>0</v>
      </c>
      <c r="AB95" s="414">
        <f t="shared" si="68"/>
        <v>0</v>
      </c>
      <c r="AC95" s="414">
        <f t="shared" si="69"/>
        <v>0</v>
      </c>
      <c r="AD95" s="414">
        <f t="shared" si="70"/>
        <v>0</v>
      </c>
      <c r="AE95" s="430">
        <f t="shared" si="59"/>
        <v>4800000</v>
      </c>
      <c r="AF95" s="430">
        <f t="shared" si="71"/>
        <v>0</v>
      </c>
    </row>
    <row r="96" spans="1:32" s="343" customFormat="1" ht="34" customHeight="1" x14ac:dyDescent="0.2">
      <c r="A96" s="343" t="str">
        <f t="shared" si="57"/>
        <v>02.06.01</v>
      </c>
      <c r="B96" s="498">
        <v>61</v>
      </c>
      <c r="C96" s="440" t="s">
        <v>588</v>
      </c>
      <c r="D96" s="457" t="s">
        <v>165</v>
      </c>
      <c r="E96" s="440" t="s">
        <v>84</v>
      </c>
      <c r="F96" s="442" t="s">
        <v>150</v>
      </c>
      <c r="G96" s="440"/>
      <c r="H96" s="440" t="s">
        <v>154</v>
      </c>
      <c r="I96" s="440" t="s">
        <v>126</v>
      </c>
      <c r="J96" s="441" t="s">
        <v>84</v>
      </c>
      <c r="K96" s="440" t="s">
        <v>84</v>
      </c>
      <c r="L96" s="440" t="s">
        <v>84</v>
      </c>
      <c r="M96" s="440" t="s">
        <v>84</v>
      </c>
      <c r="N96" s="441" t="s">
        <v>84</v>
      </c>
      <c r="O96" s="441" t="s">
        <v>84</v>
      </c>
      <c r="P96" s="458">
        <v>1400000</v>
      </c>
      <c r="Q96" s="503" t="s">
        <v>63</v>
      </c>
      <c r="R96" s="454">
        <v>1</v>
      </c>
      <c r="S96" s="443" t="str">
        <f t="shared" si="60"/>
        <v>02.06.01</v>
      </c>
      <c r="T96" s="443" t="str">
        <f t="shared" si="61"/>
        <v>Alat Kantor</v>
      </c>
      <c r="U96" s="443">
        <f t="shared" si="62"/>
        <v>5</v>
      </c>
      <c r="V96" s="430">
        <f t="shared" si="63"/>
        <v>280000</v>
      </c>
      <c r="W96" s="413">
        <f t="shared" si="64"/>
        <v>5</v>
      </c>
      <c r="X96" s="414">
        <f t="shared" si="58"/>
        <v>1400000</v>
      </c>
      <c r="Y96" s="414">
        <f t="shared" si="65"/>
        <v>0</v>
      </c>
      <c r="Z96" s="414">
        <f t="shared" si="66"/>
        <v>0</v>
      </c>
      <c r="AA96" s="414">
        <f t="shared" si="67"/>
        <v>0</v>
      </c>
      <c r="AB96" s="414">
        <f t="shared" si="68"/>
        <v>0</v>
      </c>
      <c r="AC96" s="414">
        <f t="shared" si="69"/>
        <v>0</v>
      </c>
      <c r="AD96" s="414">
        <f t="shared" si="70"/>
        <v>0</v>
      </c>
      <c r="AE96" s="430">
        <f t="shared" si="59"/>
        <v>1400000</v>
      </c>
      <c r="AF96" s="430">
        <f t="shared" si="71"/>
        <v>0</v>
      </c>
    </row>
    <row r="97" spans="1:32" s="343" customFormat="1" ht="34" customHeight="1" x14ac:dyDescent="0.2">
      <c r="A97" s="343" t="str">
        <f t="shared" si="57"/>
        <v>02.06.01</v>
      </c>
      <c r="B97" s="498">
        <v>62</v>
      </c>
      <c r="C97" s="440" t="s">
        <v>588</v>
      </c>
      <c r="D97" s="457" t="s">
        <v>165</v>
      </c>
      <c r="E97" s="440" t="s">
        <v>84</v>
      </c>
      <c r="F97" s="442" t="s">
        <v>150</v>
      </c>
      <c r="G97" s="440"/>
      <c r="H97" s="440" t="s">
        <v>252</v>
      </c>
      <c r="I97" s="440" t="s">
        <v>126</v>
      </c>
      <c r="J97" s="441" t="s">
        <v>84</v>
      </c>
      <c r="K97" s="440" t="s">
        <v>84</v>
      </c>
      <c r="L97" s="440" t="s">
        <v>84</v>
      </c>
      <c r="M97" s="440" t="s">
        <v>84</v>
      </c>
      <c r="N97" s="441" t="s">
        <v>84</v>
      </c>
      <c r="O97" s="441" t="s">
        <v>84</v>
      </c>
      <c r="P97" s="458">
        <v>3600000</v>
      </c>
      <c r="Q97" s="503" t="s">
        <v>63</v>
      </c>
      <c r="R97" s="454">
        <v>1</v>
      </c>
      <c r="S97" s="443" t="str">
        <f t="shared" si="60"/>
        <v>02.06.01</v>
      </c>
      <c r="T97" s="443" t="str">
        <f t="shared" si="61"/>
        <v>Alat Kantor</v>
      </c>
      <c r="U97" s="443">
        <f t="shared" si="62"/>
        <v>5</v>
      </c>
      <c r="V97" s="430">
        <f t="shared" si="63"/>
        <v>720000</v>
      </c>
      <c r="W97" s="413">
        <f t="shared" si="64"/>
        <v>5</v>
      </c>
      <c r="X97" s="414">
        <f t="shared" si="58"/>
        <v>3600000</v>
      </c>
      <c r="Y97" s="414">
        <f t="shared" si="65"/>
        <v>0</v>
      </c>
      <c r="Z97" s="414">
        <f t="shared" si="66"/>
        <v>0</v>
      </c>
      <c r="AA97" s="414">
        <f t="shared" si="67"/>
        <v>0</v>
      </c>
      <c r="AB97" s="414">
        <f t="shared" si="68"/>
        <v>0</v>
      </c>
      <c r="AC97" s="414">
        <f t="shared" si="69"/>
        <v>0</v>
      </c>
      <c r="AD97" s="414">
        <f t="shared" si="70"/>
        <v>0</v>
      </c>
      <c r="AE97" s="430">
        <f t="shared" si="59"/>
        <v>3600000</v>
      </c>
      <c r="AF97" s="430">
        <f t="shared" si="71"/>
        <v>0</v>
      </c>
    </row>
    <row r="98" spans="1:32" s="343" customFormat="1" ht="34" customHeight="1" x14ac:dyDescent="0.2">
      <c r="A98" s="343" t="str">
        <f t="shared" si="57"/>
        <v>02.06.01</v>
      </c>
      <c r="B98" s="498">
        <v>63</v>
      </c>
      <c r="C98" s="440" t="s">
        <v>591</v>
      </c>
      <c r="D98" s="457" t="s">
        <v>184</v>
      </c>
      <c r="E98" s="440" t="s">
        <v>84</v>
      </c>
      <c r="F98" s="442" t="s">
        <v>186</v>
      </c>
      <c r="G98" s="440"/>
      <c r="H98" s="440" t="s">
        <v>171</v>
      </c>
      <c r="I98" s="440" t="s">
        <v>126</v>
      </c>
      <c r="J98" s="441" t="s">
        <v>84</v>
      </c>
      <c r="K98" s="440" t="s">
        <v>84</v>
      </c>
      <c r="L98" s="440" t="s">
        <v>84</v>
      </c>
      <c r="M98" s="440" t="s">
        <v>84</v>
      </c>
      <c r="N98" s="441" t="s">
        <v>84</v>
      </c>
      <c r="O98" s="441" t="s">
        <v>84</v>
      </c>
      <c r="P98" s="458">
        <v>5460000</v>
      </c>
      <c r="Q98" s="503" t="s">
        <v>63</v>
      </c>
      <c r="R98" s="454">
        <v>1</v>
      </c>
      <c r="S98" s="443" t="str">
        <f t="shared" si="60"/>
        <v>02.06.01</v>
      </c>
      <c r="T98" s="443" t="str">
        <f t="shared" si="61"/>
        <v>Alat Kantor</v>
      </c>
      <c r="U98" s="443">
        <f t="shared" si="62"/>
        <v>5</v>
      </c>
      <c r="V98" s="430">
        <f t="shared" si="63"/>
        <v>1092000</v>
      </c>
      <c r="W98" s="413">
        <f t="shared" si="64"/>
        <v>5</v>
      </c>
      <c r="X98" s="414">
        <f t="shared" si="58"/>
        <v>5460000</v>
      </c>
      <c r="Y98" s="414">
        <f t="shared" si="65"/>
        <v>0</v>
      </c>
      <c r="Z98" s="414">
        <f t="shared" si="66"/>
        <v>0</v>
      </c>
      <c r="AA98" s="414">
        <f t="shared" si="67"/>
        <v>0</v>
      </c>
      <c r="AB98" s="414">
        <f t="shared" si="68"/>
        <v>0</v>
      </c>
      <c r="AC98" s="414">
        <f t="shared" si="69"/>
        <v>0</v>
      </c>
      <c r="AD98" s="414">
        <f t="shared" si="70"/>
        <v>0</v>
      </c>
      <c r="AE98" s="430">
        <f t="shared" si="59"/>
        <v>5460000</v>
      </c>
      <c r="AF98" s="430">
        <f t="shared" si="71"/>
        <v>0</v>
      </c>
    </row>
    <row r="99" spans="1:32" s="343" customFormat="1" ht="34" customHeight="1" x14ac:dyDescent="0.2">
      <c r="A99" s="343" t="str">
        <f t="shared" si="57"/>
        <v>02.06.02</v>
      </c>
      <c r="B99" s="498">
        <v>64</v>
      </c>
      <c r="C99" s="440" t="s">
        <v>599</v>
      </c>
      <c r="D99" s="457" t="s">
        <v>148</v>
      </c>
      <c r="E99" s="440" t="s">
        <v>84</v>
      </c>
      <c r="F99" s="442" t="s">
        <v>227</v>
      </c>
      <c r="G99" s="440"/>
      <c r="H99" s="440" t="s">
        <v>175</v>
      </c>
      <c r="I99" s="440" t="s">
        <v>126</v>
      </c>
      <c r="J99" s="441" t="s">
        <v>84</v>
      </c>
      <c r="K99" s="440" t="s">
        <v>84</v>
      </c>
      <c r="L99" s="440" t="s">
        <v>84</v>
      </c>
      <c r="M99" s="440" t="s">
        <v>84</v>
      </c>
      <c r="N99" s="441" t="s">
        <v>84</v>
      </c>
      <c r="O99" s="441" t="s">
        <v>84</v>
      </c>
      <c r="P99" s="458">
        <v>1200000</v>
      </c>
      <c r="Q99" s="503" t="s">
        <v>63</v>
      </c>
      <c r="R99" s="454">
        <v>1</v>
      </c>
      <c r="S99" s="443" t="str">
        <f t="shared" si="60"/>
        <v>02.06.02</v>
      </c>
      <c r="T99" s="443" t="str">
        <f t="shared" si="61"/>
        <v>Alat Rumah Tangga</v>
      </c>
      <c r="U99" s="443">
        <f t="shared" si="62"/>
        <v>5</v>
      </c>
      <c r="V99" s="430">
        <f t="shared" si="63"/>
        <v>240000</v>
      </c>
      <c r="W99" s="413">
        <f t="shared" si="64"/>
        <v>5</v>
      </c>
      <c r="X99" s="414">
        <f t="shared" si="58"/>
        <v>1200000</v>
      </c>
      <c r="Y99" s="414">
        <f t="shared" si="65"/>
        <v>0</v>
      </c>
      <c r="Z99" s="414">
        <f t="shared" si="66"/>
        <v>0</v>
      </c>
      <c r="AA99" s="414">
        <f t="shared" si="67"/>
        <v>0</v>
      </c>
      <c r="AB99" s="414">
        <f t="shared" si="68"/>
        <v>0</v>
      </c>
      <c r="AC99" s="414">
        <f t="shared" si="69"/>
        <v>0</v>
      </c>
      <c r="AD99" s="414">
        <f t="shared" si="70"/>
        <v>0</v>
      </c>
      <c r="AE99" s="430">
        <f t="shared" si="59"/>
        <v>1200000</v>
      </c>
      <c r="AF99" s="430">
        <f t="shared" si="71"/>
        <v>0</v>
      </c>
    </row>
    <row r="100" spans="1:32" s="343" customFormat="1" ht="34" customHeight="1" x14ac:dyDescent="0.2">
      <c r="A100" s="343" t="str">
        <f t="shared" si="57"/>
        <v>02.06.02</v>
      </c>
      <c r="B100" s="498">
        <v>65</v>
      </c>
      <c r="C100" s="440" t="s">
        <v>599</v>
      </c>
      <c r="D100" s="457" t="s">
        <v>196</v>
      </c>
      <c r="E100" s="440" t="s">
        <v>84</v>
      </c>
      <c r="F100" s="442" t="s">
        <v>150</v>
      </c>
      <c r="G100" s="440"/>
      <c r="H100" s="440" t="s">
        <v>198</v>
      </c>
      <c r="I100" s="440" t="s">
        <v>126</v>
      </c>
      <c r="J100" s="441" t="s">
        <v>84</v>
      </c>
      <c r="K100" s="440" t="s">
        <v>84</v>
      </c>
      <c r="L100" s="440" t="s">
        <v>84</v>
      </c>
      <c r="M100" s="440" t="s">
        <v>84</v>
      </c>
      <c r="N100" s="441" t="s">
        <v>84</v>
      </c>
      <c r="O100" s="441" t="s">
        <v>84</v>
      </c>
      <c r="P100" s="458">
        <v>760000</v>
      </c>
      <c r="Q100" s="503" t="s">
        <v>63</v>
      </c>
      <c r="R100" s="454">
        <v>1</v>
      </c>
      <c r="S100" s="443" t="str">
        <f t="shared" ref="S100:S131" si="72">LEFT(C100,8)</f>
        <v>02.06.02</v>
      </c>
      <c r="T100" s="443" t="str">
        <f t="shared" ref="T100:T131" si="73">VLOOKUP(S100,UE,3,FALSE)</f>
        <v>Alat Rumah Tangga</v>
      </c>
      <c r="U100" s="443">
        <f t="shared" ref="U100:U131" si="74">VLOOKUP(S100,UE,4,FALSE)</f>
        <v>5</v>
      </c>
      <c r="V100" s="430">
        <f t="shared" ref="V100:V131" si="75">P100/U100</f>
        <v>152000</v>
      </c>
      <c r="W100" s="413">
        <f t="shared" ref="W100:W131" si="76">IF(2013-I100+1&gt;U100,U100,IF(2013-I100+1&lt;0,0,(2013-I100+1)))</f>
        <v>5</v>
      </c>
      <c r="X100" s="414">
        <f t="shared" si="58"/>
        <v>760000</v>
      </c>
      <c r="Y100" s="414">
        <f t="shared" ref="Y100:Y131" si="77">IF(P100=X100,0,V100)</f>
        <v>0</v>
      </c>
      <c r="Z100" s="414">
        <f t="shared" ref="Z100:Z131" si="78">IF(P100=X100+Y100,0,V100)</f>
        <v>0</v>
      </c>
      <c r="AA100" s="414">
        <f t="shared" ref="AA100:AA131" si="79">IF(P100=X100+Y100+Z100,0,V100)</f>
        <v>0</v>
      </c>
      <c r="AB100" s="414">
        <f t="shared" ref="AB100:AB131" si="80">IF(P100=X100+Y100+Z100+AA100,0,V100)</f>
        <v>0</v>
      </c>
      <c r="AC100" s="414">
        <f t="shared" ref="AC100:AC131" si="81">IF(P100=X100+Y100+Z100+AA100+AB100,0,V100)</f>
        <v>0</v>
      </c>
      <c r="AD100" s="414">
        <f t="shared" ref="AD100:AD131" si="82">IF(P100=X100+Y100+Z100+AA100+AB100+AC100,0,V100)</f>
        <v>0</v>
      </c>
      <c r="AE100" s="430">
        <f t="shared" si="59"/>
        <v>760000</v>
      </c>
      <c r="AF100" s="430">
        <f t="shared" ref="AF100:AF131" si="83">P100-AE100</f>
        <v>0</v>
      </c>
    </row>
    <row r="101" spans="1:32" s="343" customFormat="1" ht="34" customHeight="1" x14ac:dyDescent="0.2">
      <c r="A101" s="343" t="str">
        <f t="shared" ref="A101:A164" si="84">LEFT(C101,8)</f>
        <v>02.06.02</v>
      </c>
      <c r="B101" s="498">
        <v>66</v>
      </c>
      <c r="C101" s="440" t="s">
        <v>598</v>
      </c>
      <c r="D101" s="457" t="s">
        <v>199</v>
      </c>
      <c r="E101" s="440" t="s">
        <v>84</v>
      </c>
      <c r="F101" s="442" t="s">
        <v>200</v>
      </c>
      <c r="G101" s="440"/>
      <c r="H101" s="440" t="s">
        <v>198</v>
      </c>
      <c r="I101" s="440" t="s">
        <v>126</v>
      </c>
      <c r="J101" s="441" t="s">
        <v>84</v>
      </c>
      <c r="K101" s="440" t="s">
        <v>84</v>
      </c>
      <c r="L101" s="440" t="s">
        <v>84</v>
      </c>
      <c r="M101" s="440" t="s">
        <v>84</v>
      </c>
      <c r="N101" s="441" t="s">
        <v>84</v>
      </c>
      <c r="O101" s="441" t="s">
        <v>84</v>
      </c>
      <c r="P101" s="458">
        <v>560000</v>
      </c>
      <c r="Q101" s="503" t="s">
        <v>63</v>
      </c>
      <c r="R101" s="454">
        <v>1</v>
      </c>
      <c r="S101" s="443" t="str">
        <f t="shared" si="72"/>
        <v>02.06.02</v>
      </c>
      <c r="T101" s="443" t="str">
        <f t="shared" si="73"/>
        <v>Alat Rumah Tangga</v>
      </c>
      <c r="U101" s="443">
        <f t="shared" si="74"/>
        <v>5</v>
      </c>
      <c r="V101" s="430">
        <f t="shared" si="75"/>
        <v>112000</v>
      </c>
      <c r="W101" s="413">
        <f t="shared" si="76"/>
        <v>5</v>
      </c>
      <c r="X101" s="414">
        <f t="shared" ref="X101:X164" si="85">W101*V101</f>
        <v>560000</v>
      </c>
      <c r="Y101" s="414">
        <f t="shared" si="77"/>
        <v>0</v>
      </c>
      <c r="Z101" s="414">
        <f t="shared" si="78"/>
        <v>0</v>
      </c>
      <c r="AA101" s="414">
        <f t="shared" si="79"/>
        <v>0</v>
      </c>
      <c r="AB101" s="414">
        <f t="shared" si="80"/>
        <v>0</v>
      </c>
      <c r="AC101" s="414">
        <f t="shared" si="81"/>
        <v>0</v>
      </c>
      <c r="AD101" s="414">
        <f t="shared" si="82"/>
        <v>0</v>
      </c>
      <c r="AE101" s="430">
        <f t="shared" ref="AE101:AE164" si="86">SUM(X101:AD101)</f>
        <v>560000</v>
      </c>
      <c r="AF101" s="430">
        <f t="shared" si="83"/>
        <v>0</v>
      </c>
    </row>
    <row r="102" spans="1:32" s="343" customFormat="1" ht="34" customHeight="1" x14ac:dyDescent="0.2">
      <c r="A102" s="343" t="str">
        <f t="shared" si="84"/>
        <v>02.06.02</v>
      </c>
      <c r="B102" s="498">
        <v>67</v>
      </c>
      <c r="C102" s="440" t="s">
        <v>288</v>
      </c>
      <c r="D102" s="457" t="s">
        <v>224</v>
      </c>
      <c r="E102" s="440" t="s">
        <v>84</v>
      </c>
      <c r="F102" s="442" t="s">
        <v>150</v>
      </c>
      <c r="G102" s="440"/>
      <c r="H102" s="440" t="s">
        <v>207</v>
      </c>
      <c r="I102" s="440" t="s">
        <v>126</v>
      </c>
      <c r="J102" s="441" t="s">
        <v>84</v>
      </c>
      <c r="K102" s="440" t="s">
        <v>84</v>
      </c>
      <c r="L102" s="440" t="s">
        <v>84</v>
      </c>
      <c r="M102" s="440" t="s">
        <v>84</v>
      </c>
      <c r="N102" s="441" t="s">
        <v>84</v>
      </c>
      <c r="O102" s="441" t="s">
        <v>84</v>
      </c>
      <c r="P102" s="458">
        <v>3040000</v>
      </c>
      <c r="Q102" s="503" t="s">
        <v>142</v>
      </c>
      <c r="R102" s="454">
        <v>1</v>
      </c>
      <c r="S102" s="443" t="str">
        <f t="shared" si="72"/>
        <v>02.06.02</v>
      </c>
      <c r="T102" s="443" t="str">
        <f t="shared" si="73"/>
        <v>Alat Rumah Tangga</v>
      </c>
      <c r="U102" s="443">
        <f t="shared" si="74"/>
        <v>5</v>
      </c>
      <c r="V102" s="430">
        <f t="shared" si="75"/>
        <v>608000</v>
      </c>
      <c r="W102" s="413">
        <f t="shared" si="76"/>
        <v>5</v>
      </c>
      <c r="X102" s="414">
        <f t="shared" si="85"/>
        <v>3040000</v>
      </c>
      <c r="Y102" s="414">
        <f t="shared" si="77"/>
        <v>0</v>
      </c>
      <c r="Z102" s="414">
        <f t="shared" si="78"/>
        <v>0</v>
      </c>
      <c r="AA102" s="414">
        <f t="shared" si="79"/>
        <v>0</v>
      </c>
      <c r="AB102" s="414">
        <f t="shared" si="80"/>
        <v>0</v>
      </c>
      <c r="AC102" s="414">
        <f t="shared" si="81"/>
        <v>0</v>
      </c>
      <c r="AD102" s="414">
        <f t="shared" si="82"/>
        <v>0</v>
      </c>
      <c r="AE102" s="430">
        <f t="shared" si="86"/>
        <v>3040000</v>
      </c>
      <c r="AF102" s="430">
        <f t="shared" si="83"/>
        <v>0</v>
      </c>
    </row>
    <row r="103" spans="1:32" s="343" customFormat="1" ht="34" customHeight="1" x14ac:dyDescent="0.2">
      <c r="A103" s="343" t="str">
        <f t="shared" si="84"/>
        <v>02.06.01</v>
      </c>
      <c r="B103" s="498">
        <v>68</v>
      </c>
      <c r="C103" s="440" t="s">
        <v>591</v>
      </c>
      <c r="D103" s="457" t="s">
        <v>184</v>
      </c>
      <c r="E103" s="440" t="s">
        <v>84</v>
      </c>
      <c r="F103" s="442" t="s">
        <v>186</v>
      </c>
      <c r="G103" s="440"/>
      <c r="H103" s="440" t="s">
        <v>171</v>
      </c>
      <c r="I103" s="440" t="s">
        <v>126</v>
      </c>
      <c r="J103" s="441" t="s">
        <v>84</v>
      </c>
      <c r="K103" s="440" t="s">
        <v>84</v>
      </c>
      <c r="L103" s="440" t="s">
        <v>84</v>
      </c>
      <c r="M103" s="440" t="s">
        <v>84</v>
      </c>
      <c r="N103" s="441" t="s">
        <v>84</v>
      </c>
      <c r="O103" s="441" t="s">
        <v>84</v>
      </c>
      <c r="P103" s="458">
        <v>1040000</v>
      </c>
      <c r="Q103" s="503" t="s">
        <v>63</v>
      </c>
      <c r="R103" s="454">
        <v>1</v>
      </c>
      <c r="S103" s="443" t="str">
        <f t="shared" si="72"/>
        <v>02.06.01</v>
      </c>
      <c r="T103" s="443" t="str">
        <f t="shared" si="73"/>
        <v>Alat Kantor</v>
      </c>
      <c r="U103" s="443">
        <f t="shared" si="74"/>
        <v>5</v>
      </c>
      <c r="V103" s="430">
        <f t="shared" si="75"/>
        <v>208000</v>
      </c>
      <c r="W103" s="413">
        <f t="shared" si="76"/>
        <v>5</v>
      </c>
      <c r="X103" s="414">
        <f t="shared" si="85"/>
        <v>1040000</v>
      </c>
      <c r="Y103" s="414">
        <f t="shared" si="77"/>
        <v>0</v>
      </c>
      <c r="Z103" s="414">
        <f t="shared" si="78"/>
        <v>0</v>
      </c>
      <c r="AA103" s="414">
        <f t="shared" si="79"/>
        <v>0</v>
      </c>
      <c r="AB103" s="414">
        <f t="shared" si="80"/>
        <v>0</v>
      </c>
      <c r="AC103" s="414">
        <f t="shared" si="81"/>
        <v>0</v>
      </c>
      <c r="AD103" s="414">
        <f t="shared" si="82"/>
        <v>0</v>
      </c>
      <c r="AE103" s="430">
        <f t="shared" si="86"/>
        <v>1040000</v>
      </c>
      <c r="AF103" s="430">
        <f t="shared" si="83"/>
        <v>0</v>
      </c>
    </row>
    <row r="104" spans="1:32" s="343" customFormat="1" ht="34" customHeight="1" x14ac:dyDescent="0.2">
      <c r="A104" s="343" t="str">
        <f t="shared" si="84"/>
        <v>02.06.01</v>
      </c>
      <c r="B104" s="498">
        <v>69</v>
      </c>
      <c r="C104" s="440" t="s">
        <v>588</v>
      </c>
      <c r="D104" s="457" t="s">
        <v>165</v>
      </c>
      <c r="E104" s="440" t="s">
        <v>84</v>
      </c>
      <c r="F104" s="442" t="s">
        <v>150</v>
      </c>
      <c r="G104" s="440"/>
      <c r="H104" s="440" t="s">
        <v>154</v>
      </c>
      <c r="I104" s="440" t="s">
        <v>126</v>
      </c>
      <c r="J104" s="441" t="s">
        <v>84</v>
      </c>
      <c r="K104" s="440" t="s">
        <v>84</v>
      </c>
      <c r="L104" s="440" t="s">
        <v>84</v>
      </c>
      <c r="M104" s="440" t="s">
        <v>84</v>
      </c>
      <c r="N104" s="441" t="s">
        <v>84</v>
      </c>
      <c r="O104" s="441" t="s">
        <v>84</v>
      </c>
      <c r="P104" s="458">
        <v>1600000</v>
      </c>
      <c r="Q104" s="503" t="s">
        <v>142</v>
      </c>
      <c r="R104" s="454">
        <v>1</v>
      </c>
      <c r="S104" s="443" t="str">
        <f t="shared" si="72"/>
        <v>02.06.01</v>
      </c>
      <c r="T104" s="443" t="str">
        <f t="shared" si="73"/>
        <v>Alat Kantor</v>
      </c>
      <c r="U104" s="443">
        <f t="shared" si="74"/>
        <v>5</v>
      </c>
      <c r="V104" s="430">
        <f t="shared" si="75"/>
        <v>320000</v>
      </c>
      <c r="W104" s="413">
        <f t="shared" si="76"/>
        <v>5</v>
      </c>
      <c r="X104" s="414">
        <f t="shared" si="85"/>
        <v>1600000</v>
      </c>
      <c r="Y104" s="414">
        <f t="shared" si="77"/>
        <v>0</v>
      </c>
      <c r="Z104" s="414">
        <f t="shared" si="78"/>
        <v>0</v>
      </c>
      <c r="AA104" s="414">
        <f t="shared" si="79"/>
        <v>0</v>
      </c>
      <c r="AB104" s="414">
        <f t="shared" si="80"/>
        <v>0</v>
      </c>
      <c r="AC104" s="414">
        <f t="shared" si="81"/>
        <v>0</v>
      </c>
      <c r="AD104" s="414">
        <f t="shared" si="82"/>
        <v>0</v>
      </c>
      <c r="AE104" s="430">
        <f t="shared" si="86"/>
        <v>1600000</v>
      </c>
      <c r="AF104" s="430">
        <f t="shared" si="83"/>
        <v>0</v>
      </c>
    </row>
    <row r="105" spans="1:32" s="343" customFormat="1" ht="34" customHeight="1" x14ac:dyDescent="0.2">
      <c r="A105" s="343" t="str">
        <f t="shared" si="84"/>
        <v>02.06.01</v>
      </c>
      <c r="B105" s="498">
        <v>70</v>
      </c>
      <c r="C105" s="440" t="s">
        <v>588</v>
      </c>
      <c r="D105" s="457" t="s">
        <v>165</v>
      </c>
      <c r="E105" s="440" t="s">
        <v>84</v>
      </c>
      <c r="F105" s="442" t="s">
        <v>150</v>
      </c>
      <c r="G105" s="440"/>
      <c r="H105" s="440" t="s">
        <v>154</v>
      </c>
      <c r="I105" s="440" t="s">
        <v>126</v>
      </c>
      <c r="J105" s="441" t="s">
        <v>84</v>
      </c>
      <c r="K105" s="440" t="s">
        <v>84</v>
      </c>
      <c r="L105" s="440" t="s">
        <v>84</v>
      </c>
      <c r="M105" s="440" t="s">
        <v>84</v>
      </c>
      <c r="N105" s="441" t="s">
        <v>84</v>
      </c>
      <c r="O105" s="441" t="s">
        <v>84</v>
      </c>
      <c r="P105" s="458">
        <v>1400000</v>
      </c>
      <c r="Q105" s="503" t="s">
        <v>142</v>
      </c>
      <c r="R105" s="454">
        <v>1</v>
      </c>
      <c r="S105" s="443" t="str">
        <f t="shared" si="72"/>
        <v>02.06.01</v>
      </c>
      <c r="T105" s="443" t="str">
        <f t="shared" si="73"/>
        <v>Alat Kantor</v>
      </c>
      <c r="U105" s="443">
        <f t="shared" si="74"/>
        <v>5</v>
      </c>
      <c r="V105" s="430">
        <f t="shared" si="75"/>
        <v>280000</v>
      </c>
      <c r="W105" s="413">
        <f t="shared" si="76"/>
        <v>5</v>
      </c>
      <c r="X105" s="414">
        <f t="shared" si="85"/>
        <v>1400000</v>
      </c>
      <c r="Y105" s="414">
        <f t="shared" si="77"/>
        <v>0</v>
      </c>
      <c r="Z105" s="414">
        <f t="shared" si="78"/>
        <v>0</v>
      </c>
      <c r="AA105" s="414">
        <f t="shared" si="79"/>
        <v>0</v>
      </c>
      <c r="AB105" s="414">
        <f t="shared" si="80"/>
        <v>0</v>
      </c>
      <c r="AC105" s="414">
        <f t="shared" si="81"/>
        <v>0</v>
      </c>
      <c r="AD105" s="414">
        <f t="shared" si="82"/>
        <v>0</v>
      </c>
      <c r="AE105" s="430">
        <f t="shared" si="86"/>
        <v>1400000</v>
      </c>
      <c r="AF105" s="430">
        <f t="shared" si="83"/>
        <v>0</v>
      </c>
    </row>
    <row r="106" spans="1:32" s="343" customFormat="1" ht="34" customHeight="1" x14ac:dyDescent="0.2">
      <c r="A106" s="343" t="str">
        <f t="shared" si="84"/>
        <v>02.06.02</v>
      </c>
      <c r="B106" s="498">
        <v>71</v>
      </c>
      <c r="C106" s="440" t="s">
        <v>600</v>
      </c>
      <c r="D106" s="457" t="s">
        <v>148</v>
      </c>
      <c r="E106" s="440" t="s">
        <v>84</v>
      </c>
      <c r="F106" s="442" t="s">
        <v>227</v>
      </c>
      <c r="G106" s="440"/>
      <c r="H106" s="440" t="s">
        <v>175</v>
      </c>
      <c r="I106" s="440" t="s">
        <v>126</v>
      </c>
      <c r="J106" s="441" t="s">
        <v>84</v>
      </c>
      <c r="K106" s="440" t="s">
        <v>84</v>
      </c>
      <c r="L106" s="440" t="s">
        <v>84</v>
      </c>
      <c r="M106" s="440" t="s">
        <v>84</v>
      </c>
      <c r="N106" s="441" t="s">
        <v>84</v>
      </c>
      <c r="O106" s="441" t="s">
        <v>84</v>
      </c>
      <c r="P106" s="458">
        <v>3240000</v>
      </c>
      <c r="Q106" s="503" t="s">
        <v>63</v>
      </c>
      <c r="R106" s="454">
        <v>1</v>
      </c>
      <c r="S106" s="443" t="str">
        <f t="shared" si="72"/>
        <v>02.06.02</v>
      </c>
      <c r="T106" s="443" t="str">
        <f t="shared" si="73"/>
        <v>Alat Rumah Tangga</v>
      </c>
      <c r="U106" s="443">
        <f t="shared" si="74"/>
        <v>5</v>
      </c>
      <c r="V106" s="430">
        <f t="shared" si="75"/>
        <v>648000</v>
      </c>
      <c r="W106" s="413">
        <f t="shared" si="76"/>
        <v>5</v>
      </c>
      <c r="X106" s="414">
        <f t="shared" si="85"/>
        <v>3240000</v>
      </c>
      <c r="Y106" s="414">
        <f t="shared" si="77"/>
        <v>0</v>
      </c>
      <c r="Z106" s="414">
        <f t="shared" si="78"/>
        <v>0</v>
      </c>
      <c r="AA106" s="414">
        <f t="shared" si="79"/>
        <v>0</v>
      </c>
      <c r="AB106" s="414">
        <f t="shared" si="80"/>
        <v>0</v>
      </c>
      <c r="AC106" s="414">
        <f t="shared" si="81"/>
        <v>0</v>
      </c>
      <c r="AD106" s="414">
        <f t="shared" si="82"/>
        <v>0</v>
      </c>
      <c r="AE106" s="430">
        <f t="shared" si="86"/>
        <v>3240000</v>
      </c>
      <c r="AF106" s="430">
        <f t="shared" si="83"/>
        <v>0</v>
      </c>
    </row>
    <row r="107" spans="1:32" s="343" customFormat="1" ht="34" customHeight="1" x14ac:dyDescent="0.2">
      <c r="A107" s="343" t="str">
        <f t="shared" si="84"/>
        <v>02.06.02</v>
      </c>
      <c r="B107" s="498">
        <v>72</v>
      </c>
      <c r="C107" s="440" t="s">
        <v>599</v>
      </c>
      <c r="D107" s="457" t="s">
        <v>196</v>
      </c>
      <c r="E107" s="440" t="s">
        <v>84</v>
      </c>
      <c r="F107" s="442" t="s">
        <v>150</v>
      </c>
      <c r="G107" s="440"/>
      <c r="H107" s="440" t="s">
        <v>198</v>
      </c>
      <c r="I107" s="440" t="s">
        <v>126</v>
      </c>
      <c r="J107" s="441" t="s">
        <v>84</v>
      </c>
      <c r="K107" s="440" t="s">
        <v>84</v>
      </c>
      <c r="L107" s="440" t="s">
        <v>84</v>
      </c>
      <c r="M107" s="440" t="s">
        <v>84</v>
      </c>
      <c r="N107" s="441" t="s">
        <v>84</v>
      </c>
      <c r="O107" s="441" t="s">
        <v>84</v>
      </c>
      <c r="P107" s="458">
        <v>3562500</v>
      </c>
      <c r="Q107" s="503" t="s">
        <v>63</v>
      </c>
      <c r="R107" s="454">
        <v>1</v>
      </c>
      <c r="S107" s="443" t="str">
        <f t="shared" si="72"/>
        <v>02.06.02</v>
      </c>
      <c r="T107" s="443" t="str">
        <f t="shared" si="73"/>
        <v>Alat Rumah Tangga</v>
      </c>
      <c r="U107" s="443">
        <f t="shared" si="74"/>
        <v>5</v>
      </c>
      <c r="V107" s="430">
        <f t="shared" si="75"/>
        <v>712500</v>
      </c>
      <c r="W107" s="413">
        <f t="shared" si="76"/>
        <v>5</v>
      </c>
      <c r="X107" s="414">
        <f t="shared" si="85"/>
        <v>3562500</v>
      </c>
      <c r="Y107" s="414">
        <f t="shared" si="77"/>
        <v>0</v>
      </c>
      <c r="Z107" s="414">
        <f t="shared" si="78"/>
        <v>0</v>
      </c>
      <c r="AA107" s="414">
        <f t="shared" si="79"/>
        <v>0</v>
      </c>
      <c r="AB107" s="414">
        <f t="shared" si="80"/>
        <v>0</v>
      </c>
      <c r="AC107" s="414">
        <f t="shared" si="81"/>
        <v>0</v>
      </c>
      <c r="AD107" s="414">
        <f t="shared" si="82"/>
        <v>0</v>
      </c>
      <c r="AE107" s="430">
        <f t="shared" si="86"/>
        <v>3562500</v>
      </c>
      <c r="AF107" s="430">
        <f t="shared" si="83"/>
        <v>0</v>
      </c>
    </row>
    <row r="108" spans="1:32" s="343" customFormat="1" ht="34" customHeight="1" x14ac:dyDescent="0.2">
      <c r="A108" s="343" t="str">
        <f t="shared" si="84"/>
        <v>02.06.01</v>
      </c>
      <c r="B108" s="498">
        <v>73</v>
      </c>
      <c r="C108" s="440" t="s">
        <v>591</v>
      </c>
      <c r="D108" s="457" t="s">
        <v>184</v>
      </c>
      <c r="E108" s="440" t="s">
        <v>84</v>
      </c>
      <c r="F108" s="442" t="s">
        <v>186</v>
      </c>
      <c r="G108" s="440"/>
      <c r="H108" s="440" t="s">
        <v>171</v>
      </c>
      <c r="I108" s="440" t="s">
        <v>126</v>
      </c>
      <c r="J108" s="441" t="s">
        <v>84</v>
      </c>
      <c r="K108" s="440" t="s">
        <v>84</v>
      </c>
      <c r="L108" s="440" t="s">
        <v>84</v>
      </c>
      <c r="M108" s="440" t="s">
        <v>84</v>
      </c>
      <c r="N108" s="441" t="s">
        <v>84</v>
      </c>
      <c r="O108" s="441" t="s">
        <v>84</v>
      </c>
      <c r="P108" s="458">
        <v>975000</v>
      </c>
      <c r="Q108" s="503" t="s">
        <v>63</v>
      </c>
      <c r="R108" s="454">
        <v>1</v>
      </c>
      <c r="S108" s="443" t="str">
        <f t="shared" si="72"/>
        <v>02.06.01</v>
      </c>
      <c r="T108" s="443" t="str">
        <f t="shared" si="73"/>
        <v>Alat Kantor</v>
      </c>
      <c r="U108" s="443">
        <f t="shared" si="74"/>
        <v>5</v>
      </c>
      <c r="V108" s="430">
        <f t="shared" si="75"/>
        <v>195000</v>
      </c>
      <c r="W108" s="413">
        <f t="shared" si="76"/>
        <v>5</v>
      </c>
      <c r="X108" s="414">
        <f t="shared" si="85"/>
        <v>975000</v>
      </c>
      <c r="Y108" s="414">
        <f t="shared" si="77"/>
        <v>0</v>
      </c>
      <c r="Z108" s="414">
        <f t="shared" si="78"/>
        <v>0</v>
      </c>
      <c r="AA108" s="414">
        <f t="shared" si="79"/>
        <v>0</v>
      </c>
      <c r="AB108" s="414">
        <f t="shared" si="80"/>
        <v>0</v>
      </c>
      <c r="AC108" s="414">
        <f t="shared" si="81"/>
        <v>0</v>
      </c>
      <c r="AD108" s="414">
        <f t="shared" si="82"/>
        <v>0</v>
      </c>
      <c r="AE108" s="430">
        <f t="shared" si="86"/>
        <v>975000</v>
      </c>
      <c r="AF108" s="430">
        <f t="shared" si="83"/>
        <v>0</v>
      </c>
    </row>
    <row r="109" spans="1:32" s="343" customFormat="1" ht="34" customHeight="1" x14ac:dyDescent="0.2">
      <c r="A109" s="343" t="str">
        <f t="shared" si="84"/>
        <v>02.06.01</v>
      </c>
      <c r="B109" s="498">
        <v>74</v>
      </c>
      <c r="C109" s="440" t="s">
        <v>591</v>
      </c>
      <c r="D109" s="457" t="s">
        <v>184</v>
      </c>
      <c r="E109" s="440" t="s">
        <v>84</v>
      </c>
      <c r="F109" s="442" t="s">
        <v>211</v>
      </c>
      <c r="G109" s="440"/>
      <c r="H109" s="440" t="s">
        <v>171</v>
      </c>
      <c r="I109" s="440" t="s">
        <v>126</v>
      </c>
      <c r="J109" s="441" t="s">
        <v>84</v>
      </c>
      <c r="K109" s="440" t="s">
        <v>84</v>
      </c>
      <c r="L109" s="440" t="s">
        <v>84</v>
      </c>
      <c r="M109" s="440" t="s">
        <v>84</v>
      </c>
      <c r="N109" s="441" t="s">
        <v>84</v>
      </c>
      <c r="O109" s="441" t="s">
        <v>84</v>
      </c>
      <c r="P109" s="458">
        <v>975000</v>
      </c>
      <c r="Q109" s="503" t="s">
        <v>63</v>
      </c>
      <c r="R109" s="454">
        <v>1</v>
      </c>
      <c r="S109" s="443" t="str">
        <f t="shared" si="72"/>
        <v>02.06.01</v>
      </c>
      <c r="T109" s="443" t="str">
        <f t="shared" si="73"/>
        <v>Alat Kantor</v>
      </c>
      <c r="U109" s="443">
        <f t="shared" si="74"/>
        <v>5</v>
      </c>
      <c r="V109" s="430">
        <f t="shared" si="75"/>
        <v>195000</v>
      </c>
      <c r="W109" s="413">
        <f t="shared" si="76"/>
        <v>5</v>
      </c>
      <c r="X109" s="414">
        <f t="shared" si="85"/>
        <v>975000</v>
      </c>
      <c r="Y109" s="414">
        <f t="shared" si="77"/>
        <v>0</v>
      </c>
      <c r="Z109" s="414">
        <f t="shared" si="78"/>
        <v>0</v>
      </c>
      <c r="AA109" s="414">
        <f t="shared" si="79"/>
        <v>0</v>
      </c>
      <c r="AB109" s="414">
        <f t="shared" si="80"/>
        <v>0</v>
      </c>
      <c r="AC109" s="414">
        <f t="shared" si="81"/>
        <v>0</v>
      </c>
      <c r="AD109" s="414">
        <f t="shared" si="82"/>
        <v>0</v>
      </c>
      <c r="AE109" s="430">
        <f t="shared" si="86"/>
        <v>975000</v>
      </c>
      <c r="AF109" s="430">
        <f t="shared" si="83"/>
        <v>0</v>
      </c>
    </row>
    <row r="110" spans="1:32" s="343" customFormat="1" ht="34" customHeight="1" x14ac:dyDescent="0.2">
      <c r="A110" s="343" t="str">
        <f t="shared" si="84"/>
        <v>02.06.02</v>
      </c>
      <c r="B110" s="498">
        <v>75</v>
      </c>
      <c r="C110" s="440" t="s">
        <v>600</v>
      </c>
      <c r="D110" s="457" t="s">
        <v>148</v>
      </c>
      <c r="E110" s="440" t="s">
        <v>84</v>
      </c>
      <c r="F110" s="442" t="s">
        <v>227</v>
      </c>
      <c r="G110" s="440"/>
      <c r="H110" s="440" t="s">
        <v>175</v>
      </c>
      <c r="I110" s="440" t="s">
        <v>126</v>
      </c>
      <c r="J110" s="441" t="s">
        <v>84</v>
      </c>
      <c r="K110" s="440" t="s">
        <v>84</v>
      </c>
      <c r="L110" s="440" t="s">
        <v>84</v>
      </c>
      <c r="M110" s="440" t="s">
        <v>84</v>
      </c>
      <c r="N110" s="441" t="s">
        <v>84</v>
      </c>
      <c r="O110" s="441" t="s">
        <v>84</v>
      </c>
      <c r="P110" s="458">
        <v>3037500</v>
      </c>
      <c r="Q110" s="503" t="s">
        <v>63</v>
      </c>
      <c r="R110" s="454">
        <v>1</v>
      </c>
      <c r="S110" s="443" t="str">
        <f t="shared" si="72"/>
        <v>02.06.02</v>
      </c>
      <c r="T110" s="443" t="str">
        <f t="shared" si="73"/>
        <v>Alat Rumah Tangga</v>
      </c>
      <c r="U110" s="443">
        <f t="shared" si="74"/>
        <v>5</v>
      </c>
      <c r="V110" s="430">
        <f t="shared" si="75"/>
        <v>607500</v>
      </c>
      <c r="W110" s="413">
        <f t="shared" si="76"/>
        <v>5</v>
      </c>
      <c r="X110" s="414">
        <f t="shared" si="85"/>
        <v>3037500</v>
      </c>
      <c r="Y110" s="414">
        <f t="shared" si="77"/>
        <v>0</v>
      </c>
      <c r="Z110" s="414">
        <f t="shared" si="78"/>
        <v>0</v>
      </c>
      <c r="AA110" s="414">
        <f t="shared" si="79"/>
        <v>0</v>
      </c>
      <c r="AB110" s="414">
        <f t="shared" si="80"/>
        <v>0</v>
      </c>
      <c r="AC110" s="414">
        <f t="shared" si="81"/>
        <v>0</v>
      </c>
      <c r="AD110" s="414">
        <f t="shared" si="82"/>
        <v>0</v>
      </c>
      <c r="AE110" s="430">
        <f t="shared" si="86"/>
        <v>3037500</v>
      </c>
      <c r="AF110" s="430">
        <f t="shared" si="83"/>
        <v>0</v>
      </c>
    </row>
    <row r="111" spans="1:32" s="343" customFormat="1" ht="34" customHeight="1" x14ac:dyDescent="0.2">
      <c r="A111" s="343" t="str">
        <f t="shared" si="84"/>
        <v>02.06.01</v>
      </c>
      <c r="B111" s="498">
        <v>76</v>
      </c>
      <c r="C111" s="440" t="s">
        <v>591</v>
      </c>
      <c r="D111" s="457" t="s">
        <v>184</v>
      </c>
      <c r="E111" s="440" t="s">
        <v>84</v>
      </c>
      <c r="F111" s="442" t="s">
        <v>210</v>
      </c>
      <c r="G111" s="440"/>
      <c r="H111" s="440" t="s">
        <v>171</v>
      </c>
      <c r="I111" s="440" t="s">
        <v>126</v>
      </c>
      <c r="J111" s="441" t="s">
        <v>84</v>
      </c>
      <c r="K111" s="440" t="s">
        <v>84</v>
      </c>
      <c r="L111" s="440" t="s">
        <v>84</v>
      </c>
      <c r="M111" s="440" t="s">
        <v>84</v>
      </c>
      <c r="N111" s="441" t="s">
        <v>84</v>
      </c>
      <c r="O111" s="441" t="s">
        <v>84</v>
      </c>
      <c r="P111" s="458">
        <v>975000</v>
      </c>
      <c r="Q111" s="503" t="s">
        <v>63</v>
      </c>
      <c r="R111" s="454">
        <v>1</v>
      </c>
      <c r="S111" s="443" t="str">
        <f t="shared" si="72"/>
        <v>02.06.01</v>
      </c>
      <c r="T111" s="443" t="str">
        <f t="shared" si="73"/>
        <v>Alat Kantor</v>
      </c>
      <c r="U111" s="443">
        <f t="shared" si="74"/>
        <v>5</v>
      </c>
      <c r="V111" s="430">
        <f t="shared" si="75"/>
        <v>195000</v>
      </c>
      <c r="W111" s="413">
        <f t="shared" si="76"/>
        <v>5</v>
      </c>
      <c r="X111" s="414">
        <f t="shared" si="85"/>
        <v>975000</v>
      </c>
      <c r="Y111" s="414">
        <f t="shared" si="77"/>
        <v>0</v>
      </c>
      <c r="Z111" s="414">
        <f t="shared" si="78"/>
        <v>0</v>
      </c>
      <c r="AA111" s="414">
        <f t="shared" si="79"/>
        <v>0</v>
      </c>
      <c r="AB111" s="414">
        <f t="shared" si="80"/>
        <v>0</v>
      </c>
      <c r="AC111" s="414">
        <f t="shared" si="81"/>
        <v>0</v>
      </c>
      <c r="AD111" s="414">
        <f t="shared" si="82"/>
        <v>0</v>
      </c>
      <c r="AE111" s="430">
        <f t="shared" si="86"/>
        <v>975000</v>
      </c>
      <c r="AF111" s="430">
        <f t="shared" si="83"/>
        <v>0</v>
      </c>
    </row>
    <row r="112" spans="1:32" s="343" customFormat="1" ht="34" customHeight="1" x14ac:dyDescent="0.2">
      <c r="A112" s="343" t="str">
        <f t="shared" si="84"/>
        <v>02.06.01</v>
      </c>
      <c r="B112" s="498">
        <v>77</v>
      </c>
      <c r="C112" s="442" t="s">
        <v>259</v>
      </c>
      <c r="D112" s="467" t="s">
        <v>484</v>
      </c>
      <c r="E112" s="440" t="s">
        <v>84</v>
      </c>
      <c r="F112" s="442" t="s">
        <v>528</v>
      </c>
      <c r="G112" s="440"/>
      <c r="H112" s="442" t="s">
        <v>214</v>
      </c>
      <c r="I112" s="442">
        <v>2007</v>
      </c>
      <c r="J112" s="441" t="s">
        <v>84</v>
      </c>
      <c r="K112" s="440" t="s">
        <v>84</v>
      </c>
      <c r="L112" s="440" t="s">
        <v>84</v>
      </c>
      <c r="M112" s="440" t="s">
        <v>84</v>
      </c>
      <c r="N112" s="441" t="s">
        <v>84</v>
      </c>
      <c r="O112" s="441" t="s">
        <v>84</v>
      </c>
      <c r="P112" s="468">
        <v>2990000</v>
      </c>
      <c r="Q112" s="503" t="s">
        <v>142</v>
      </c>
      <c r="R112" s="454">
        <v>1</v>
      </c>
      <c r="S112" s="443" t="str">
        <f t="shared" si="72"/>
        <v>02.06.01</v>
      </c>
      <c r="T112" s="443" t="str">
        <f t="shared" si="73"/>
        <v>Alat Kantor</v>
      </c>
      <c r="U112" s="443">
        <f t="shared" si="74"/>
        <v>5</v>
      </c>
      <c r="V112" s="430">
        <f t="shared" si="75"/>
        <v>598000</v>
      </c>
      <c r="W112" s="413">
        <f t="shared" si="76"/>
        <v>5</v>
      </c>
      <c r="X112" s="414">
        <f t="shared" si="85"/>
        <v>2990000</v>
      </c>
      <c r="Y112" s="414">
        <f t="shared" si="77"/>
        <v>0</v>
      </c>
      <c r="Z112" s="414">
        <f t="shared" si="78"/>
        <v>0</v>
      </c>
      <c r="AA112" s="414">
        <f t="shared" si="79"/>
        <v>0</v>
      </c>
      <c r="AB112" s="414">
        <f t="shared" si="80"/>
        <v>0</v>
      </c>
      <c r="AC112" s="414">
        <f t="shared" si="81"/>
        <v>0</v>
      </c>
      <c r="AD112" s="414">
        <f t="shared" si="82"/>
        <v>0</v>
      </c>
      <c r="AE112" s="430">
        <f t="shared" si="86"/>
        <v>2990000</v>
      </c>
      <c r="AF112" s="430">
        <f t="shared" si="83"/>
        <v>0</v>
      </c>
    </row>
    <row r="113" spans="1:32" s="343" customFormat="1" ht="34" customHeight="1" x14ac:dyDescent="0.2">
      <c r="A113" s="343" t="str">
        <f t="shared" si="84"/>
        <v>02.06.01</v>
      </c>
      <c r="B113" s="498">
        <v>78</v>
      </c>
      <c r="C113" s="442" t="s">
        <v>263</v>
      </c>
      <c r="D113" s="469" t="s">
        <v>485</v>
      </c>
      <c r="E113" s="440" t="s">
        <v>84</v>
      </c>
      <c r="F113" s="470" t="s">
        <v>150</v>
      </c>
      <c r="G113" s="440"/>
      <c r="H113" s="442" t="s">
        <v>154</v>
      </c>
      <c r="I113" s="442">
        <v>2007</v>
      </c>
      <c r="J113" s="441" t="s">
        <v>84</v>
      </c>
      <c r="K113" s="440" t="s">
        <v>84</v>
      </c>
      <c r="L113" s="440" t="s">
        <v>84</v>
      </c>
      <c r="M113" s="440" t="s">
        <v>84</v>
      </c>
      <c r="N113" s="441" t="s">
        <v>84</v>
      </c>
      <c r="O113" s="441" t="s">
        <v>84</v>
      </c>
      <c r="P113" s="471">
        <v>3998500</v>
      </c>
      <c r="Q113" s="503" t="s">
        <v>63</v>
      </c>
      <c r="R113" s="454">
        <v>1</v>
      </c>
      <c r="S113" s="443" t="str">
        <f t="shared" si="72"/>
        <v>02.06.01</v>
      </c>
      <c r="T113" s="443" t="str">
        <f t="shared" si="73"/>
        <v>Alat Kantor</v>
      </c>
      <c r="U113" s="443">
        <f t="shared" si="74"/>
        <v>5</v>
      </c>
      <c r="V113" s="430">
        <f t="shared" si="75"/>
        <v>799700</v>
      </c>
      <c r="W113" s="413">
        <f t="shared" si="76"/>
        <v>5</v>
      </c>
      <c r="X113" s="414">
        <f t="shared" si="85"/>
        <v>3998500</v>
      </c>
      <c r="Y113" s="414">
        <f t="shared" si="77"/>
        <v>0</v>
      </c>
      <c r="Z113" s="414">
        <f t="shared" si="78"/>
        <v>0</v>
      </c>
      <c r="AA113" s="414">
        <f t="shared" si="79"/>
        <v>0</v>
      </c>
      <c r="AB113" s="414">
        <f t="shared" si="80"/>
        <v>0</v>
      </c>
      <c r="AC113" s="414">
        <f t="shared" si="81"/>
        <v>0</v>
      </c>
      <c r="AD113" s="414">
        <f t="shared" si="82"/>
        <v>0</v>
      </c>
      <c r="AE113" s="430">
        <f t="shared" si="86"/>
        <v>3998500</v>
      </c>
      <c r="AF113" s="430">
        <f t="shared" si="83"/>
        <v>0</v>
      </c>
    </row>
    <row r="114" spans="1:32" s="343" customFormat="1" ht="34" customHeight="1" x14ac:dyDescent="0.2">
      <c r="A114" s="343" t="str">
        <f t="shared" si="84"/>
        <v>02.06.01</v>
      </c>
      <c r="B114" s="498">
        <v>79</v>
      </c>
      <c r="C114" s="442" t="s">
        <v>263</v>
      </c>
      <c r="D114" s="469" t="s">
        <v>486</v>
      </c>
      <c r="E114" s="440" t="s">
        <v>84</v>
      </c>
      <c r="F114" s="470" t="s">
        <v>150</v>
      </c>
      <c r="G114" s="440"/>
      <c r="H114" s="442" t="s">
        <v>154</v>
      </c>
      <c r="I114" s="442">
        <v>2007</v>
      </c>
      <c r="J114" s="441" t="s">
        <v>84</v>
      </c>
      <c r="K114" s="440" t="s">
        <v>84</v>
      </c>
      <c r="L114" s="440" t="s">
        <v>84</v>
      </c>
      <c r="M114" s="440" t="s">
        <v>84</v>
      </c>
      <c r="N114" s="441" t="s">
        <v>84</v>
      </c>
      <c r="O114" s="441" t="s">
        <v>84</v>
      </c>
      <c r="P114" s="471">
        <v>998800</v>
      </c>
      <c r="Q114" s="503" t="s">
        <v>63</v>
      </c>
      <c r="R114" s="454">
        <v>1</v>
      </c>
      <c r="S114" s="443" t="str">
        <f t="shared" si="72"/>
        <v>02.06.01</v>
      </c>
      <c r="T114" s="443" t="str">
        <f t="shared" si="73"/>
        <v>Alat Kantor</v>
      </c>
      <c r="U114" s="443">
        <f t="shared" si="74"/>
        <v>5</v>
      </c>
      <c r="V114" s="430">
        <f t="shared" si="75"/>
        <v>199760</v>
      </c>
      <c r="W114" s="413">
        <f t="shared" si="76"/>
        <v>5</v>
      </c>
      <c r="X114" s="414">
        <f t="shared" si="85"/>
        <v>998800</v>
      </c>
      <c r="Y114" s="414">
        <f t="shared" si="77"/>
        <v>0</v>
      </c>
      <c r="Z114" s="414">
        <f t="shared" si="78"/>
        <v>0</v>
      </c>
      <c r="AA114" s="414">
        <f t="shared" si="79"/>
        <v>0</v>
      </c>
      <c r="AB114" s="414">
        <f t="shared" si="80"/>
        <v>0</v>
      </c>
      <c r="AC114" s="414">
        <f t="shared" si="81"/>
        <v>0</v>
      </c>
      <c r="AD114" s="414">
        <f t="shared" si="82"/>
        <v>0</v>
      </c>
      <c r="AE114" s="430">
        <f t="shared" si="86"/>
        <v>998800</v>
      </c>
      <c r="AF114" s="430">
        <f t="shared" si="83"/>
        <v>0</v>
      </c>
    </row>
    <row r="115" spans="1:32" s="343" customFormat="1" ht="34" customHeight="1" x14ac:dyDescent="0.2">
      <c r="A115" s="343" t="str">
        <f t="shared" si="84"/>
        <v>02.06.02</v>
      </c>
      <c r="B115" s="498">
        <v>80</v>
      </c>
      <c r="C115" s="442" t="s">
        <v>270</v>
      </c>
      <c r="D115" s="472" t="s">
        <v>488</v>
      </c>
      <c r="E115" s="440" t="s">
        <v>84</v>
      </c>
      <c r="F115" s="442" t="s">
        <v>228</v>
      </c>
      <c r="G115" s="440"/>
      <c r="H115" s="442" t="s">
        <v>158</v>
      </c>
      <c r="I115" s="442">
        <v>2007</v>
      </c>
      <c r="J115" s="441" t="s">
        <v>84</v>
      </c>
      <c r="K115" s="440" t="s">
        <v>84</v>
      </c>
      <c r="L115" s="440" t="s">
        <v>84</v>
      </c>
      <c r="M115" s="440" t="s">
        <v>84</v>
      </c>
      <c r="N115" s="441" t="s">
        <v>84</v>
      </c>
      <c r="O115" s="441" t="s">
        <v>84</v>
      </c>
      <c r="P115" s="471">
        <v>8980000</v>
      </c>
      <c r="Q115" s="503" t="s">
        <v>948</v>
      </c>
      <c r="R115" s="454">
        <v>1</v>
      </c>
      <c r="S115" s="443" t="str">
        <f t="shared" si="72"/>
        <v>02.06.02</v>
      </c>
      <c r="T115" s="443" t="str">
        <f t="shared" si="73"/>
        <v>Alat Rumah Tangga</v>
      </c>
      <c r="U115" s="443">
        <f t="shared" si="74"/>
        <v>5</v>
      </c>
      <c r="V115" s="430">
        <f t="shared" si="75"/>
        <v>1796000</v>
      </c>
      <c r="W115" s="413">
        <f t="shared" si="76"/>
        <v>5</v>
      </c>
      <c r="X115" s="414">
        <f t="shared" si="85"/>
        <v>8980000</v>
      </c>
      <c r="Y115" s="414">
        <f t="shared" si="77"/>
        <v>0</v>
      </c>
      <c r="Z115" s="414">
        <f t="shared" si="78"/>
        <v>0</v>
      </c>
      <c r="AA115" s="414">
        <f t="shared" si="79"/>
        <v>0</v>
      </c>
      <c r="AB115" s="414">
        <f t="shared" si="80"/>
        <v>0</v>
      </c>
      <c r="AC115" s="414">
        <f t="shared" si="81"/>
        <v>0</v>
      </c>
      <c r="AD115" s="414">
        <f t="shared" si="82"/>
        <v>0</v>
      </c>
      <c r="AE115" s="430">
        <f t="shared" si="86"/>
        <v>8980000</v>
      </c>
      <c r="AF115" s="430">
        <f t="shared" si="83"/>
        <v>0</v>
      </c>
    </row>
    <row r="116" spans="1:32" s="343" customFormat="1" ht="34" customHeight="1" x14ac:dyDescent="0.2">
      <c r="A116" s="343" t="str">
        <f t="shared" si="84"/>
        <v>02.06.02</v>
      </c>
      <c r="B116" s="498">
        <v>81</v>
      </c>
      <c r="C116" s="442" t="s">
        <v>270</v>
      </c>
      <c r="D116" s="472" t="s">
        <v>488</v>
      </c>
      <c r="E116" s="440" t="s">
        <v>84</v>
      </c>
      <c r="F116" s="442" t="s">
        <v>228</v>
      </c>
      <c r="G116" s="440"/>
      <c r="H116" s="442" t="s">
        <v>158</v>
      </c>
      <c r="I116" s="442">
        <v>2007</v>
      </c>
      <c r="J116" s="441" t="s">
        <v>84</v>
      </c>
      <c r="K116" s="440" t="s">
        <v>84</v>
      </c>
      <c r="L116" s="440" t="s">
        <v>84</v>
      </c>
      <c r="M116" s="440" t="s">
        <v>84</v>
      </c>
      <c r="N116" s="441" t="s">
        <v>84</v>
      </c>
      <c r="O116" s="441" t="s">
        <v>84</v>
      </c>
      <c r="P116" s="471">
        <v>8980000</v>
      </c>
      <c r="Q116" s="503" t="s">
        <v>63</v>
      </c>
      <c r="R116" s="454">
        <v>1</v>
      </c>
      <c r="S116" s="443" t="str">
        <f t="shared" si="72"/>
        <v>02.06.02</v>
      </c>
      <c r="T116" s="443" t="str">
        <f t="shared" si="73"/>
        <v>Alat Rumah Tangga</v>
      </c>
      <c r="U116" s="443">
        <f t="shared" si="74"/>
        <v>5</v>
      </c>
      <c r="V116" s="430">
        <f t="shared" si="75"/>
        <v>1796000</v>
      </c>
      <c r="W116" s="413">
        <f t="shared" si="76"/>
        <v>5</v>
      </c>
      <c r="X116" s="414">
        <f t="shared" si="85"/>
        <v>8980000</v>
      </c>
      <c r="Y116" s="414">
        <f t="shared" si="77"/>
        <v>0</v>
      </c>
      <c r="Z116" s="414">
        <f t="shared" si="78"/>
        <v>0</v>
      </c>
      <c r="AA116" s="414">
        <f t="shared" si="79"/>
        <v>0</v>
      </c>
      <c r="AB116" s="414">
        <f t="shared" si="80"/>
        <v>0</v>
      </c>
      <c r="AC116" s="414">
        <f t="shared" si="81"/>
        <v>0</v>
      </c>
      <c r="AD116" s="414">
        <f t="shared" si="82"/>
        <v>0</v>
      </c>
      <c r="AE116" s="430">
        <f t="shared" si="86"/>
        <v>8980000</v>
      </c>
      <c r="AF116" s="430">
        <f t="shared" si="83"/>
        <v>0</v>
      </c>
    </row>
    <row r="117" spans="1:32" s="343" customFormat="1" ht="34" customHeight="1" x14ac:dyDescent="0.2">
      <c r="A117" s="343" t="str">
        <f t="shared" si="84"/>
        <v>02.06.02</v>
      </c>
      <c r="B117" s="498">
        <v>82</v>
      </c>
      <c r="C117" s="442" t="s">
        <v>270</v>
      </c>
      <c r="D117" s="472" t="s">
        <v>488</v>
      </c>
      <c r="E117" s="440" t="s">
        <v>84</v>
      </c>
      <c r="F117" s="442" t="s">
        <v>228</v>
      </c>
      <c r="G117" s="440"/>
      <c r="H117" s="442" t="s">
        <v>158</v>
      </c>
      <c r="I117" s="442">
        <v>2007</v>
      </c>
      <c r="J117" s="441" t="s">
        <v>84</v>
      </c>
      <c r="K117" s="440" t="s">
        <v>84</v>
      </c>
      <c r="L117" s="440" t="s">
        <v>84</v>
      </c>
      <c r="M117" s="440" t="s">
        <v>84</v>
      </c>
      <c r="N117" s="441" t="s">
        <v>84</v>
      </c>
      <c r="O117" s="441" t="s">
        <v>84</v>
      </c>
      <c r="P117" s="471">
        <v>8980000</v>
      </c>
      <c r="Q117" s="503" t="s">
        <v>63</v>
      </c>
      <c r="R117" s="454">
        <v>1</v>
      </c>
      <c r="S117" s="443" t="str">
        <f t="shared" si="72"/>
        <v>02.06.02</v>
      </c>
      <c r="T117" s="443" t="str">
        <f t="shared" si="73"/>
        <v>Alat Rumah Tangga</v>
      </c>
      <c r="U117" s="443">
        <f t="shared" si="74"/>
        <v>5</v>
      </c>
      <c r="V117" s="430">
        <f t="shared" si="75"/>
        <v>1796000</v>
      </c>
      <c r="W117" s="413">
        <f t="shared" si="76"/>
        <v>5</v>
      </c>
      <c r="X117" s="414">
        <f t="shared" si="85"/>
        <v>8980000</v>
      </c>
      <c r="Y117" s="414">
        <f t="shared" si="77"/>
        <v>0</v>
      </c>
      <c r="Z117" s="414">
        <f t="shared" si="78"/>
        <v>0</v>
      </c>
      <c r="AA117" s="414">
        <f t="shared" si="79"/>
        <v>0</v>
      </c>
      <c r="AB117" s="414">
        <f t="shared" si="80"/>
        <v>0</v>
      </c>
      <c r="AC117" s="414">
        <f t="shared" si="81"/>
        <v>0</v>
      </c>
      <c r="AD117" s="414">
        <f t="shared" si="82"/>
        <v>0</v>
      </c>
      <c r="AE117" s="430">
        <f t="shared" si="86"/>
        <v>8980000</v>
      </c>
      <c r="AF117" s="430">
        <f t="shared" si="83"/>
        <v>0</v>
      </c>
    </row>
    <row r="118" spans="1:32" s="343" customFormat="1" ht="34" customHeight="1" x14ac:dyDescent="0.2">
      <c r="A118" s="343" t="str">
        <f t="shared" si="84"/>
        <v>02.06.02</v>
      </c>
      <c r="B118" s="498">
        <v>83</v>
      </c>
      <c r="C118" s="442" t="s">
        <v>270</v>
      </c>
      <c r="D118" s="472" t="s">
        <v>489</v>
      </c>
      <c r="E118" s="440" t="s">
        <v>84</v>
      </c>
      <c r="F118" s="442" t="s">
        <v>183</v>
      </c>
      <c r="G118" s="440"/>
      <c r="H118" s="442" t="s">
        <v>158</v>
      </c>
      <c r="I118" s="442">
        <v>2007</v>
      </c>
      <c r="J118" s="441" t="s">
        <v>84</v>
      </c>
      <c r="K118" s="440" t="s">
        <v>84</v>
      </c>
      <c r="L118" s="440" t="s">
        <v>84</v>
      </c>
      <c r="M118" s="440" t="s">
        <v>84</v>
      </c>
      <c r="N118" s="441" t="s">
        <v>84</v>
      </c>
      <c r="O118" s="441" t="s">
        <v>84</v>
      </c>
      <c r="P118" s="471">
        <v>4490000</v>
      </c>
      <c r="Q118" s="503" t="s">
        <v>948</v>
      </c>
      <c r="R118" s="454">
        <v>1</v>
      </c>
      <c r="S118" s="443" t="str">
        <f t="shared" si="72"/>
        <v>02.06.02</v>
      </c>
      <c r="T118" s="443" t="str">
        <f t="shared" si="73"/>
        <v>Alat Rumah Tangga</v>
      </c>
      <c r="U118" s="443">
        <f t="shared" si="74"/>
        <v>5</v>
      </c>
      <c r="V118" s="430">
        <f t="shared" si="75"/>
        <v>898000</v>
      </c>
      <c r="W118" s="413">
        <f t="shared" si="76"/>
        <v>5</v>
      </c>
      <c r="X118" s="414">
        <f t="shared" si="85"/>
        <v>4490000</v>
      </c>
      <c r="Y118" s="414">
        <f t="shared" si="77"/>
        <v>0</v>
      </c>
      <c r="Z118" s="414">
        <f t="shared" si="78"/>
        <v>0</v>
      </c>
      <c r="AA118" s="414">
        <f t="shared" si="79"/>
        <v>0</v>
      </c>
      <c r="AB118" s="414">
        <f t="shared" si="80"/>
        <v>0</v>
      </c>
      <c r="AC118" s="414">
        <f t="shared" si="81"/>
        <v>0</v>
      </c>
      <c r="AD118" s="414">
        <f t="shared" si="82"/>
        <v>0</v>
      </c>
      <c r="AE118" s="430">
        <f t="shared" si="86"/>
        <v>4490000</v>
      </c>
      <c r="AF118" s="430">
        <f t="shared" si="83"/>
        <v>0</v>
      </c>
    </row>
    <row r="119" spans="1:32" s="343" customFormat="1" ht="34" customHeight="1" x14ac:dyDescent="0.2">
      <c r="A119" s="343" t="str">
        <f t="shared" si="84"/>
        <v>02.06.02</v>
      </c>
      <c r="B119" s="498">
        <v>84</v>
      </c>
      <c r="C119" s="442" t="s">
        <v>270</v>
      </c>
      <c r="D119" s="472" t="s">
        <v>489</v>
      </c>
      <c r="E119" s="440" t="s">
        <v>84</v>
      </c>
      <c r="F119" s="442" t="s">
        <v>183</v>
      </c>
      <c r="G119" s="440"/>
      <c r="H119" s="442" t="s">
        <v>158</v>
      </c>
      <c r="I119" s="442">
        <v>2007</v>
      </c>
      <c r="J119" s="441" t="s">
        <v>84</v>
      </c>
      <c r="K119" s="440" t="s">
        <v>84</v>
      </c>
      <c r="L119" s="440" t="s">
        <v>84</v>
      </c>
      <c r="M119" s="440" t="s">
        <v>84</v>
      </c>
      <c r="N119" s="441" t="s">
        <v>84</v>
      </c>
      <c r="O119" s="441" t="s">
        <v>84</v>
      </c>
      <c r="P119" s="471">
        <v>4490000</v>
      </c>
      <c r="Q119" s="503" t="s">
        <v>63</v>
      </c>
      <c r="R119" s="454">
        <v>1</v>
      </c>
      <c r="S119" s="443" t="str">
        <f t="shared" si="72"/>
        <v>02.06.02</v>
      </c>
      <c r="T119" s="443" t="str">
        <f t="shared" si="73"/>
        <v>Alat Rumah Tangga</v>
      </c>
      <c r="U119" s="443">
        <f t="shared" si="74"/>
        <v>5</v>
      </c>
      <c r="V119" s="430">
        <f t="shared" si="75"/>
        <v>898000</v>
      </c>
      <c r="W119" s="413">
        <f t="shared" si="76"/>
        <v>5</v>
      </c>
      <c r="X119" s="414">
        <f t="shared" si="85"/>
        <v>4490000</v>
      </c>
      <c r="Y119" s="414">
        <f t="shared" si="77"/>
        <v>0</v>
      </c>
      <c r="Z119" s="414">
        <f t="shared" si="78"/>
        <v>0</v>
      </c>
      <c r="AA119" s="414">
        <f t="shared" si="79"/>
        <v>0</v>
      </c>
      <c r="AB119" s="414">
        <f t="shared" si="80"/>
        <v>0</v>
      </c>
      <c r="AC119" s="414">
        <f t="shared" si="81"/>
        <v>0</v>
      </c>
      <c r="AD119" s="414">
        <f t="shared" si="82"/>
        <v>0</v>
      </c>
      <c r="AE119" s="430">
        <f t="shared" si="86"/>
        <v>4490000</v>
      </c>
      <c r="AF119" s="430">
        <f t="shared" si="83"/>
        <v>0</v>
      </c>
    </row>
    <row r="120" spans="1:32" s="343" customFormat="1" ht="34" customHeight="1" x14ac:dyDescent="0.2">
      <c r="A120" s="343" t="str">
        <f t="shared" si="84"/>
        <v>02.06.02</v>
      </c>
      <c r="B120" s="498">
        <v>85</v>
      </c>
      <c r="C120" s="442" t="s">
        <v>270</v>
      </c>
      <c r="D120" s="472" t="s">
        <v>489</v>
      </c>
      <c r="E120" s="440" t="s">
        <v>84</v>
      </c>
      <c r="F120" s="442" t="s">
        <v>183</v>
      </c>
      <c r="G120" s="440"/>
      <c r="H120" s="442" t="s">
        <v>158</v>
      </c>
      <c r="I120" s="442">
        <v>2007</v>
      </c>
      <c r="J120" s="441" t="s">
        <v>84</v>
      </c>
      <c r="K120" s="440" t="s">
        <v>84</v>
      </c>
      <c r="L120" s="440" t="s">
        <v>84</v>
      </c>
      <c r="M120" s="440" t="s">
        <v>84</v>
      </c>
      <c r="N120" s="441" t="s">
        <v>84</v>
      </c>
      <c r="O120" s="441" t="s">
        <v>84</v>
      </c>
      <c r="P120" s="471">
        <v>4490000</v>
      </c>
      <c r="Q120" s="503" t="s">
        <v>63</v>
      </c>
      <c r="R120" s="454">
        <v>1</v>
      </c>
      <c r="S120" s="443" t="str">
        <f t="shared" si="72"/>
        <v>02.06.02</v>
      </c>
      <c r="T120" s="443" t="str">
        <f t="shared" si="73"/>
        <v>Alat Rumah Tangga</v>
      </c>
      <c r="U120" s="443">
        <f t="shared" si="74"/>
        <v>5</v>
      </c>
      <c r="V120" s="430">
        <f t="shared" si="75"/>
        <v>898000</v>
      </c>
      <c r="W120" s="413">
        <f t="shared" si="76"/>
        <v>5</v>
      </c>
      <c r="X120" s="414">
        <f t="shared" si="85"/>
        <v>4490000</v>
      </c>
      <c r="Y120" s="414">
        <f t="shared" si="77"/>
        <v>0</v>
      </c>
      <c r="Z120" s="414">
        <f t="shared" si="78"/>
        <v>0</v>
      </c>
      <c r="AA120" s="414">
        <f t="shared" si="79"/>
        <v>0</v>
      </c>
      <c r="AB120" s="414">
        <f t="shared" si="80"/>
        <v>0</v>
      </c>
      <c r="AC120" s="414">
        <f t="shared" si="81"/>
        <v>0</v>
      </c>
      <c r="AD120" s="414">
        <f t="shared" si="82"/>
        <v>0</v>
      </c>
      <c r="AE120" s="430">
        <f t="shared" si="86"/>
        <v>4490000</v>
      </c>
      <c r="AF120" s="430">
        <f t="shared" si="83"/>
        <v>0</v>
      </c>
    </row>
    <row r="121" spans="1:32" s="343" customFormat="1" ht="34" customHeight="1" x14ac:dyDescent="0.2">
      <c r="A121" s="343" t="str">
        <f t="shared" si="84"/>
        <v>02.06.02</v>
      </c>
      <c r="B121" s="498">
        <v>86</v>
      </c>
      <c r="C121" s="442" t="s">
        <v>270</v>
      </c>
      <c r="D121" s="472" t="s">
        <v>489</v>
      </c>
      <c r="E121" s="440" t="s">
        <v>84</v>
      </c>
      <c r="F121" s="442" t="s">
        <v>183</v>
      </c>
      <c r="G121" s="440"/>
      <c r="H121" s="442" t="s">
        <v>158</v>
      </c>
      <c r="I121" s="442">
        <v>2007</v>
      </c>
      <c r="J121" s="441" t="s">
        <v>84</v>
      </c>
      <c r="K121" s="440" t="s">
        <v>84</v>
      </c>
      <c r="L121" s="440" t="s">
        <v>84</v>
      </c>
      <c r="M121" s="440" t="s">
        <v>84</v>
      </c>
      <c r="N121" s="441" t="s">
        <v>84</v>
      </c>
      <c r="O121" s="441" t="s">
        <v>84</v>
      </c>
      <c r="P121" s="471">
        <v>4490000</v>
      </c>
      <c r="Q121" s="503" t="s">
        <v>63</v>
      </c>
      <c r="R121" s="454">
        <v>1</v>
      </c>
      <c r="S121" s="443" t="str">
        <f t="shared" si="72"/>
        <v>02.06.02</v>
      </c>
      <c r="T121" s="443" t="str">
        <f t="shared" si="73"/>
        <v>Alat Rumah Tangga</v>
      </c>
      <c r="U121" s="443">
        <f t="shared" si="74"/>
        <v>5</v>
      </c>
      <c r="V121" s="430">
        <f t="shared" si="75"/>
        <v>898000</v>
      </c>
      <c r="W121" s="413">
        <f t="shared" si="76"/>
        <v>5</v>
      </c>
      <c r="X121" s="414">
        <f t="shared" si="85"/>
        <v>4490000</v>
      </c>
      <c r="Y121" s="414">
        <f t="shared" si="77"/>
        <v>0</v>
      </c>
      <c r="Z121" s="414">
        <f t="shared" si="78"/>
        <v>0</v>
      </c>
      <c r="AA121" s="414">
        <f t="shared" si="79"/>
        <v>0</v>
      </c>
      <c r="AB121" s="414">
        <f t="shared" si="80"/>
        <v>0</v>
      </c>
      <c r="AC121" s="414">
        <f t="shared" si="81"/>
        <v>0</v>
      </c>
      <c r="AD121" s="414">
        <f t="shared" si="82"/>
        <v>0</v>
      </c>
      <c r="AE121" s="430">
        <f t="shared" si="86"/>
        <v>4490000</v>
      </c>
      <c r="AF121" s="430">
        <f t="shared" si="83"/>
        <v>0</v>
      </c>
    </row>
    <row r="122" spans="1:32" s="343" customFormat="1" ht="34" customHeight="1" x14ac:dyDescent="0.2">
      <c r="A122" s="343" t="str">
        <f t="shared" si="84"/>
        <v>02.06.02</v>
      </c>
      <c r="B122" s="498">
        <v>87</v>
      </c>
      <c r="C122" s="442" t="s">
        <v>275</v>
      </c>
      <c r="D122" s="472" t="s">
        <v>490</v>
      </c>
      <c r="E122" s="440" t="s">
        <v>84</v>
      </c>
      <c r="F122" s="470" t="s">
        <v>227</v>
      </c>
      <c r="G122" s="440"/>
      <c r="H122" s="442" t="s">
        <v>154</v>
      </c>
      <c r="I122" s="442">
        <v>2007</v>
      </c>
      <c r="J122" s="441" t="s">
        <v>84</v>
      </c>
      <c r="K122" s="440" t="s">
        <v>84</v>
      </c>
      <c r="L122" s="440" t="s">
        <v>84</v>
      </c>
      <c r="M122" s="440" t="s">
        <v>84</v>
      </c>
      <c r="N122" s="441" t="s">
        <v>84</v>
      </c>
      <c r="O122" s="441" t="s">
        <v>84</v>
      </c>
      <c r="P122" s="471">
        <v>11941050</v>
      </c>
      <c r="Q122" s="503" t="s">
        <v>948</v>
      </c>
      <c r="R122" s="454">
        <v>1</v>
      </c>
      <c r="S122" s="443" t="str">
        <f t="shared" si="72"/>
        <v>02.06.02</v>
      </c>
      <c r="T122" s="443" t="str">
        <f t="shared" si="73"/>
        <v>Alat Rumah Tangga</v>
      </c>
      <c r="U122" s="443">
        <f t="shared" si="74"/>
        <v>5</v>
      </c>
      <c r="V122" s="430">
        <f t="shared" si="75"/>
        <v>2388210</v>
      </c>
      <c r="W122" s="413">
        <f t="shared" si="76"/>
        <v>5</v>
      </c>
      <c r="X122" s="414">
        <f t="shared" si="85"/>
        <v>11941050</v>
      </c>
      <c r="Y122" s="414">
        <f t="shared" si="77"/>
        <v>0</v>
      </c>
      <c r="Z122" s="414">
        <f t="shared" si="78"/>
        <v>0</v>
      </c>
      <c r="AA122" s="414">
        <f t="shared" si="79"/>
        <v>0</v>
      </c>
      <c r="AB122" s="414">
        <f t="shared" si="80"/>
        <v>0</v>
      </c>
      <c r="AC122" s="414">
        <f t="shared" si="81"/>
        <v>0</v>
      </c>
      <c r="AD122" s="414">
        <f t="shared" si="82"/>
        <v>0</v>
      </c>
      <c r="AE122" s="430">
        <f t="shared" si="86"/>
        <v>11941050</v>
      </c>
      <c r="AF122" s="430">
        <f t="shared" si="83"/>
        <v>0</v>
      </c>
    </row>
    <row r="123" spans="1:32" s="343" customFormat="1" ht="34" customHeight="1" x14ac:dyDescent="0.2">
      <c r="A123" s="343" t="str">
        <f t="shared" si="84"/>
        <v>02.06.02</v>
      </c>
      <c r="B123" s="498">
        <v>88</v>
      </c>
      <c r="C123" s="442" t="s">
        <v>279</v>
      </c>
      <c r="D123" s="472" t="s">
        <v>491</v>
      </c>
      <c r="E123" s="440" t="s">
        <v>84</v>
      </c>
      <c r="F123" s="470" t="s">
        <v>150</v>
      </c>
      <c r="G123" s="440"/>
      <c r="H123" s="442" t="s">
        <v>154</v>
      </c>
      <c r="I123" s="442">
        <v>2007</v>
      </c>
      <c r="J123" s="441" t="s">
        <v>84</v>
      </c>
      <c r="K123" s="440" t="s">
        <v>84</v>
      </c>
      <c r="L123" s="440" t="s">
        <v>84</v>
      </c>
      <c r="M123" s="440" t="s">
        <v>84</v>
      </c>
      <c r="N123" s="441" t="s">
        <v>84</v>
      </c>
      <c r="O123" s="441" t="s">
        <v>84</v>
      </c>
      <c r="P123" s="473">
        <v>2497550</v>
      </c>
      <c r="Q123" s="503" t="s">
        <v>63</v>
      </c>
      <c r="R123" s="454">
        <v>1</v>
      </c>
      <c r="S123" s="443" t="str">
        <f t="shared" si="72"/>
        <v>02.06.02</v>
      </c>
      <c r="T123" s="443" t="str">
        <f t="shared" si="73"/>
        <v>Alat Rumah Tangga</v>
      </c>
      <c r="U123" s="443">
        <f t="shared" si="74"/>
        <v>5</v>
      </c>
      <c r="V123" s="430">
        <f t="shared" si="75"/>
        <v>499510</v>
      </c>
      <c r="W123" s="413">
        <f t="shared" si="76"/>
        <v>5</v>
      </c>
      <c r="X123" s="414">
        <f t="shared" si="85"/>
        <v>2497550</v>
      </c>
      <c r="Y123" s="414">
        <f t="shared" si="77"/>
        <v>0</v>
      </c>
      <c r="Z123" s="414">
        <f t="shared" si="78"/>
        <v>0</v>
      </c>
      <c r="AA123" s="414">
        <f t="shared" si="79"/>
        <v>0</v>
      </c>
      <c r="AB123" s="414">
        <f t="shared" si="80"/>
        <v>0</v>
      </c>
      <c r="AC123" s="414">
        <f t="shared" si="81"/>
        <v>0</v>
      </c>
      <c r="AD123" s="414">
        <f t="shared" si="82"/>
        <v>0</v>
      </c>
      <c r="AE123" s="430">
        <f t="shared" si="86"/>
        <v>2497550</v>
      </c>
      <c r="AF123" s="430">
        <f t="shared" si="83"/>
        <v>0</v>
      </c>
    </row>
    <row r="124" spans="1:32" s="343" customFormat="1" ht="34" customHeight="1" x14ac:dyDescent="0.2">
      <c r="A124" s="343" t="str">
        <f t="shared" si="84"/>
        <v>02.06.02</v>
      </c>
      <c r="B124" s="498">
        <v>89</v>
      </c>
      <c r="C124" s="442" t="s">
        <v>279</v>
      </c>
      <c r="D124" s="472" t="s">
        <v>491</v>
      </c>
      <c r="E124" s="440" t="s">
        <v>84</v>
      </c>
      <c r="F124" s="470" t="s">
        <v>150</v>
      </c>
      <c r="G124" s="440"/>
      <c r="H124" s="442" t="s">
        <v>154</v>
      </c>
      <c r="I124" s="442">
        <v>2007</v>
      </c>
      <c r="J124" s="441" t="s">
        <v>84</v>
      </c>
      <c r="K124" s="440" t="s">
        <v>84</v>
      </c>
      <c r="L124" s="440" t="s">
        <v>84</v>
      </c>
      <c r="M124" s="440" t="s">
        <v>84</v>
      </c>
      <c r="N124" s="441" t="s">
        <v>84</v>
      </c>
      <c r="O124" s="441" t="s">
        <v>84</v>
      </c>
      <c r="P124" s="473">
        <v>2497550</v>
      </c>
      <c r="Q124" s="503" t="s">
        <v>63</v>
      </c>
      <c r="R124" s="454">
        <v>1</v>
      </c>
      <c r="S124" s="443" t="str">
        <f t="shared" si="72"/>
        <v>02.06.02</v>
      </c>
      <c r="T124" s="443" t="str">
        <f t="shared" si="73"/>
        <v>Alat Rumah Tangga</v>
      </c>
      <c r="U124" s="443">
        <f t="shared" si="74"/>
        <v>5</v>
      </c>
      <c r="V124" s="430">
        <f t="shared" si="75"/>
        <v>499510</v>
      </c>
      <c r="W124" s="413">
        <f t="shared" si="76"/>
        <v>5</v>
      </c>
      <c r="X124" s="414">
        <f t="shared" si="85"/>
        <v>2497550</v>
      </c>
      <c r="Y124" s="414">
        <f t="shared" si="77"/>
        <v>0</v>
      </c>
      <c r="Z124" s="414">
        <f t="shared" si="78"/>
        <v>0</v>
      </c>
      <c r="AA124" s="414">
        <f t="shared" si="79"/>
        <v>0</v>
      </c>
      <c r="AB124" s="414">
        <f t="shared" si="80"/>
        <v>0</v>
      </c>
      <c r="AC124" s="414">
        <f t="shared" si="81"/>
        <v>0</v>
      </c>
      <c r="AD124" s="414">
        <f t="shared" si="82"/>
        <v>0</v>
      </c>
      <c r="AE124" s="430">
        <f t="shared" si="86"/>
        <v>2497550</v>
      </c>
      <c r="AF124" s="430">
        <f t="shared" si="83"/>
        <v>0</v>
      </c>
    </row>
    <row r="125" spans="1:32" s="343" customFormat="1" ht="34" customHeight="1" x14ac:dyDescent="0.2">
      <c r="A125" s="343" t="str">
        <f t="shared" si="84"/>
        <v>02.06.02</v>
      </c>
      <c r="B125" s="498">
        <v>90</v>
      </c>
      <c r="C125" s="442" t="s">
        <v>279</v>
      </c>
      <c r="D125" s="472" t="s">
        <v>491</v>
      </c>
      <c r="E125" s="440" t="s">
        <v>84</v>
      </c>
      <c r="F125" s="470" t="s">
        <v>150</v>
      </c>
      <c r="G125" s="440"/>
      <c r="H125" s="442" t="s">
        <v>154</v>
      </c>
      <c r="I125" s="442">
        <v>2007</v>
      </c>
      <c r="J125" s="441" t="s">
        <v>84</v>
      </c>
      <c r="K125" s="440" t="s">
        <v>84</v>
      </c>
      <c r="L125" s="440" t="s">
        <v>84</v>
      </c>
      <c r="M125" s="440" t="s">
        <v>84</v>
      </c>
      <c r="N125" s="441" t="s">
        <v>84</v>
      </c>
      <c r="O125" s="441" t="s">
        <v>84</v>
      </c>
      <c r="P125" s="473">
        <v>2497550</v>
      </c>
      <c r="Q125" s="503" t="s">
        <v>63</v>
      </c>
      <c r="R125" s="454">
        <v>1</v>
      </c>
      <c r="S125" s="443" t="str">
        <f t="shared" si="72"/>
        <v>02.06.02</v>
      </c>
      <c r="T125" s="443" t="str">
        <f t="shared" si="73"/>
        <v>Alat Rumah Tangga</v>
      </c>
      <c r="U125" s="443">
        <f t="shared" si="74"/>
        <v>5</v>
      </c>
      <c r="V125" s="430">
        <f t="shared" si="75"/>
        <v>499510</v>
      </c>
      <c r="W125" s="413">
        <f t="shared" si="76"/>
        <v>5</v>
      </c>
      <c r="X125" s="414">
        <f t="shared" si="85"/>
        <v>2497550</v>
      </c>
      <c r="Y125" s="414">
        <f t="shared" si="77"/>
        <v>0</v>
      </c>
      <c r="Z125" s="414">
        <f t="shared" si="78"/>
        <v>0</v>
      </c>
      <c r="AA125" s="414">
        <f t="shared" si="79"/>
        <v>0</v>
      </c>
      <c r="AB125" s="414">
        <f t="shared" si="80"/>
        <v>0</v>
      </c>
      <c r="AC125" s="414">
        <f t="shared" si="81"/>
        <v>0</v>
      </c>
      <c r="AD125" s="414">
        <f t="shared" si="82"/>
        <v>0</v>
      </c>
      <c r="AE125" s="430">
        <f t="shared" si="86"/>
        <v>2497550</v>
      </c>
      <c r="AF125" s="430">
        <f t="shared" si="83"/>
        <v>0</v>
      </c>
    </row>
    <row r="126" spans="1:32" s="343" customFormat="1" ht="34" customHeight="1" x14ac:dyDescent="0.2">
      <c r="A126" s="343" t="str">
        <f t="shared" si="84"/>
        <v>02.06.02</v>
      </c>
      <c r="B126" s="498">
        <v>91</v>
      </c>
      <c r="C126" s="442" t="s">
        <v>279</v>
      </c>
      <c r="D126" s="472" t="s">
        <v>491</v>
      </c>
      <c r="E126" s="440" t="s">
        <v>84</v>
      </c>
      <c r="F126" s="470" t="s">
        <v>150</v>
      </c>
      <c r="G126" s="440"/>
      <c r="H126" s="442" t="s">
        <v>154</v>
      </c>
      <c r="I126" s="442">
        <v>2007</v>
      </c>
      <c r="J126" s="441" t="s">
        <v>84</v>
      </c>
      <c r="K126" s="440" t="s">
        <v>84</v>
      </c>
      <c r="L126" s="440" t="s">
        <v>84</v>
      </c>
      <c r="M126" s="440" t="s">
        <v>84</v>
      </c>
      <c r="N126" s="441" t="s">
        <v>84</v>
      </c>
      <c r="O126" s="441" t="s">
        <v>84</v>
      </c>
      <c r="P126" s="473">
        <v>2497550</v>
      </c>
      <c r="Q126" s="503" t="s">
        <v>63</v>
      </c>
      <c r="R126" s="454">
        <v>1</v>
      </c>
      <c r="S126" s="443" t="str">
        <f t="shared" si="72"/>
        <v>02.06.02</v>
      </c>
      <c r="T126" s="443" t="str">
        <f t="shared" si="73"/>
        <v>Alat Rumah Tangga</v>
      </c>
      <c r="U126" s="443">
        <f t="shared" si="74"/>
        <v>5</v>
      </c>
      <c r="V126" s="430">
        <f t="shared" si="75"/>
        <v>499510</v>
      </c>
      <c r="W126" s="413">
        <f t="shared" si="76"/>
        <v>5</v>
      </c>
      <c r="X126" s="414">
        <f t="shared" si="85"/>
        <v>2497550</v>
      </c>
      <c r="Y126" s="414">
        <f t="shared" si="77"/>
        <v>0</v>
      </c>
      <c r="Z126" s="414">
        <f t="shared" si="78"/>
        <v>0</v>
      </c>
      <c r="AA126" s="414">
        <f t="shared" si="79"/>
        <v>0</v>
      </c>
      <c r="AB126" s="414">
        <f t="shared" si="80"/>
        <v>0</v>
      </c>
      <c r="AC126" s="414">
        <f t="shared" si="81"/>
        <v>0</v>
      </c>
      <c r="AD126" s="414">
        <f t="shared" si="82"/>
        <v>0</v>
      </c>
      <c r="AE126" s="430">
        <f t="shared" si="86"/>
        <v>2497550</v>
      </c>
      <c r="AF126" s="430">
        <f t="shared" si="83"/>
        <v>0</v>
      </c>
    </row>
    <row r="127" spans="1:32" s="343" customFormat="1" ht="34" customHeight="1" x14ac:dyDescent="0.2">
      <c r="A127" s="343" t="str">
        <f t="shared" si="84"/>
        <v>02.06.02</v>
      </c>
      <c r="B127" s="498">
        <v>92</v>
      </c>
      <c r="C127" s="442" t="s">
        <v>279</v>
      </c>
      <c r="D127" s="472" t="s">
        <v>491</v>
      </c>
      <c r="E127" s="440" t="s">
        <v>84</v>
      </c>
      <c r="F127" s="470" t="s">
        <v>150</v>
      </c>
      <c r="G127" s="440"/>
      <c r="H127" s="442" t="s">
        <v>154</v>
      </c>
      <c r="I127" s="442">
        <v>2007</v>
      </c>
      <c r="J127" s="441" t="s">
        <v>84</v>
      </c>
      <c r="K127" s="440" t="s">
        <v>84</v>
      </c>
      <c r="L127" s="440" t="s">
        <v>84</v>
      </c>
      <c r="M127" s="440" t="s">
        <v>84</v>
      </c>
      <c r="N127" s="441" t="s">
        <v>84</v>
      </c>
      <c r="O127" s="441" t="s">
        <v>84</v>
      </c>
      <c r="P127" s="473">
        <v>2497550</v>
      </c>
      <c r="Q127" s="503" t="s">
        <v>63</v>
      </c>
      <c r="R127" s="454">
        <v>1</v>
      </c>
      <c r="S127" s="443" t="str">
        <f t="shared" si="72"/>
        <v>02.06.02</v>
      </c>
      <c r="T127" s="443" t="str">
        <f t="shared" si="73"/>
        <v>Alat Rumah Tangga</v>
      </c>
      <c r="U127" s="443">
        <f t="shared" si="74"/>
        <v>5</v>
      </c>
      <c r="V127" s="430">
        <f t="shared" si="75"/>
        <v>499510</v>
      </c>
      <c r="W127" s="413">
        <f t="shared" si="76"/>
        <v>5</v>
      </c>
      <c r="X127" s="414">
        <f t="shared" si="85"/>
        <v>2497550</v>
      </c>
      <c r="Y127" s="414">
        <f t="shared" si="77"/>
        <v>0</v>
      </c>
      <c r="Z127" s="414">
        <f t="shared" si="78"/>
        <v>0</v>
      </c>
      <c r="AA127" s="414">
        <f t="shared" si="79"/>
        <v>0</v>
      </c>
      <c r="AB127" s="414">
        <f t="shared" si="80"/>
        <v>0</v>
      </c>
      <c r="AC127" s="414">
        <f t="shared" si="81"/>
        <v>0</v>
      </c>
      <c r="AD127" s="414">
        <f t="shared" si="82"/>
        <v>0</v>
      </c>
      <c r="AE127" s="430">
        <f t="shared" si="86"/>
        <v>2497550</v>
      </c>
      <c r="AF127" s="430">
        <f t="shared" si="83"/>
        <v>0</v>
      </c>
    </row>
    <row r="128" spans="1:32" s="343" customFormat="1" ht="34" customHeight="1" x14ac:dyDescent="0.2">
      <c r="A128" s="343" t="str">
        <f t="shared" si="84"/>
        <v>02.06.02</v>
      </c>
      <c r="B128" s="498">
        <v>93</v>
      </c>
      <c r="C128" s="442" t="s">
        <v>279</v>
      </c>
      <c r="D128" s="472" t="s">
        <v>491</v>
      </c>
      <c r="E128" s="440" t="s">
        <v>84</v>
      </c>
      <c r="F128" s="470" t="s">
        <v>150</v>
      </c>
      <c r="G128" s="440"/>
      <c r="H128" s="442" t="s">
        <v>154</v>
      </c>
      <c r="I128" s="442">
        <v>2007</v>
      </c>
      <c r="J128" s="441" t="s">
        <v>84</v>
      </c>
      <c r="K128" s="440" t="s">
        <v>84</v>
      </c>
      <c r="L128" s="440" t="s">
        <v>84</v>
      </c>
      <c r="M128" s="440" t="s">
        <v>84</v>
      </c>
      <c r="N128" s="441" t="s">
        <v>84</v>
      </c>
      <c r="O128" s="441" t="s">
        <v>84</v>
      </c>
      <c r="P128" s="473">
        <v>2497550</v>
      </c>
      <c r="Q128" s="503" t="s">
        <v>63</v>
      </c>
      <c r="R128" s="454">
        <v>1</v>
      </c>
      <c r="S128" s="443" t="str">
        <f t="shared" si="72"/>
        <v>02.06.02</v>
      </c>
      <c r="T128" s="443" t="str">
        <f t="shared" si="73"/>
        <v>Alat Rumah Tangga</v>
      </c>
      <c r="U128" s="443">
        <f t="shared" si="74"/>
        <v>5</v>
      </c>
      <c r="V128" s="430">
        <f t="shared" si="75"/>
        <v>499510</v>
      </c>
      <c r="W128" s="413">
        <f t="shared" si="76"/>
        <v>5</v>
      </c>
      <c r="X128" s="414">
        <f t="shared" si="85"/>
        <v>2497550</v>
      </c>
      <c r="Y128" s="414">
        <f t="shared" si="77"/>
        <v>0</v>
      </c>
      <c r="Z128" s="414">
        <f t="shared" si="78"/>
        <v>0</v>
      </c>
      <c r="AA128" s="414">
        <f t="shared" si="79"/>
        <v>0</v>
      </c>
      <c r="AB128" s="414">
        <f t="shared" si="80"/>
        <v>0</v>
      </c>
      <c r="AC128" s="414">
        <f t="shared" si="81"/>
        <v>0</v>
      </c>
      <c r="AD128" s="414">
        <f t="shared" si="82"/>
        <v>0</v>
      </c>
      <c r="AE128" s="430">
        <f t="shared" si="86"/>
        <v>2497550</v>
      </c>
      <c r="AF128" s="430">
        <f t="shared" si="83"/>
        <v>0</v>
      </c>
    </row>
    <row r="129" spans="1:32" s="343" customFormat="1" ht="34" customHeight="1" x14ac:dyDescent="0.2">
      <c r="A129" s="343" t="str">
        <f t="shared" si="84"/>
        <v>02.06.02</v>
      </c>
      <c r="B129" s="498">
        <v>94</v>
      </c>
      <c r="C129" s="442" t="s">
        <v>279</v>
      </c>
      <c r="D129" s="472" t="s">
        <v>491</v>
      </c>
      <c r="E129" s="440" t="s">
        <v>84</v>
      </c>
      <c r="F129" s="470" t="s">
        <v>150</v>
      </c>
      <c r="G129" s="440"/>
      <c r="H129" s="442" t="s">
        <v>154</v>
      </c>
      <c r="I129" s="442">
        <v>2007</v>
      </c>
      <c r="J129" s="441" t="s">
        <v>84</v>
      </c>
      <c r="K129" s="440" t="s">
        <v>84</v>
      </c>
      <c r="L129" s="440" t="s">
        <v>84</v>
      </c>
      <c r="M129" s="440" t="s">
        <v>84</v>
      </c>
      <c r="N129" s="441" t="s">
        <v>84</v>
      </c>
      <c r="O129" s="441" t="s">
        <v>84</v>
      </c>
      <c r="P129" s="473">
        <v>2497550</v>
      </c>
      <c r="Q129" s="503" t="s">
        <v>63</v>
      </c>
      <c r="R129" s="454">
        <v>1</v>
      </c>
      <c r="S129" s="443" t="str">
        <f t="shared" si="72"/>
        <v>02.06.02</v>
      </c>
      <c r="T129" s="443" t="str">
        <f t="shared" si="73"/>
        <v>Alat Rumah Tangga</v>
      </c>
      <c r="U129" s="443">
        <f t="shared" si="74"/>
        <v>5</v>
      </c>
      <c r="V129" s="430">
        <f t="shared" si="75"/>
        <v>499510</v>
      </c>
      <c r="W129" s="413">
        <f t="shared" si="76"/>
        <v>5</v>
      </c>
      <c r="X129" s="414">
        <f t="shared" si="85"/>
        <v>2497550</v>
      </c>
      <c r="Y129" s="414">
        <f t="shared" si="77"/>
        <v>0</v>
      </c>
      <c r="Z129" s="414">
        <f t="shared" si="78"/>
        <v>0</v>
      </c>
      <c r="AA129" s="414">
        <f t="shared" si="79"/>
        <v>0</v>
      </c>
      <c r="AB129" s="414">
        <f t="shared" si="80"/>
        <v>0</v>
      </c>
      <c r="AC129" s="414">
        <f t="shared" si="81"/>
        <v>0</v>
      </c>
      <c r="AD129" s="414">
        <f t="shared" si="82"/>
        <v>0</v>
      </c>
      <c r="AE129" s="430">
        <f t="shared" si="86"/>
        <v>2497550</v>
      </c>
      <c r="AF129" s="430">
        <f t="shared" si="83"/>
        <v>0</v>
      </c>
    </row>
    <row r="130" spans="1:32" s="343" customFormat="1" ht="34" customHeight="1" x14ac:dyDescent="0.2">
      <c r="A130" s="343" t="str">
        <f t="shared" si="84"/>
        <v>02.06.02</v>
      </c>
      <c r="B130" s="498">
        <v>95</v>
      </c>
      <c r="C130" s="442" t="s">
        <v>279</v>
      </c>
      <c r="D130" s="472" t="s">
        <v>491</v>
      </c>
      <c r="E130" s="440" t="s">
        <v>84</v>
      </c>
      <c r="F130" s="470" t="s">
        <v>150</v>
      </c>
      <c r="G130" s="440"/>
      <c r="H130" s="442" t="s">
        <v>154</v>
      </c>
      <c r="I130" s="442">
        <v>2007</v>
      </c>
      <c r="J130" s="441" t="s">
        <v>84</v>
      </c>
      <c r="K130" s="440" t="s">
        <v>84</v>
      </c>
      <c r="L130" s="440" t="s">
        <v>84</v>
      </c>
      <c r="M130" s="440" t="s">
        <v>84</v>
      </c>
      <c r="N130" s="441" t="s">
        <v>84</v>
      </c>
      <c r="O130" s="441" t="s">
        <v>84</v>
      </c>
      <c r="P130" s="473">
        <v>2497550</v>
      </c>
      <c r="Q130" s="503" t="s">
        <v>63</v>
      </c>
      <c r="R130" s="454">
        <v>1</v>
      </c>
      <c r="S130" s="443" t="str">
        <f t="shared" si="72"/>
        <v>02.06.02</v>
      </c>
      <c r="T130" s="443" t="str">
        <f t="shared" si="73"/>
        <v>Alat Rumah Tangga</v>
      </c>
      <c r="U130" s="443">
        <f t="shared" si="74"/>
        <v>5</v>
      </c>
      <c r="V130" s="430">
        <f t="shared" si="75"/>
        <v>499510</v>
      </c>
      <c r="W130" s="413">
        <f t="shared" si="76"/>
        <v>5</v>
      </c>
      <c r="X130" s="414">
        <f t="shared" si="85"/>
        <v>2497550</v>
      </c>
      <c r="Y130" s="414">
        <f t="shared" si="77"/>
        <v>0</v>
      </c>
      <c r="Z130" s="414">
        <f t="shared" si="78"/>
        <v>0</v>
      </c>
      <c r="AA130" s="414">
        <f t="shared" si="79"/>
        <v>0</v>
      </c>
      <c r="AB130" s="414">
        <f t="shared" si="80"/>
        <v>0</v>
      </c>
      <c r="AC130" s="414">
        <f t="shared" si="81"/>
        <v>0</v>
      </c>
      <c r="AD130" s="414">
        <f t="shared" si="82"/>
        <v>0</v>
      </c>
      <c r="AE130" s="430">
        <f t="shared" si="86"/>
        <v>2497550</v>
      </c>
      <c r="AF130" s="430">
        <f t="shared" si="83"/>
        <v>0</v>
      </c>
    </row>
    <row r="131" spans="1:32" s="343" customFormat="1" ht="34" customHeight="1" x14ac:dyDescent="0.2">
      <c r="A131" s="343" t="str">
        <f t="shared" si="84"/>
        <v>02.06.02</v>
      </c>
      <c r="B131" s="498">
        <v>96</v>
      </c>
      <c r="C131" s="442" t="s">
        <v>286</v>
      </c>
      <c r="D131" s="472" t="s">
        <v>492</v>
      </c>
      <c r="E131" s="440" t="s">
        <v>84</v>
      </c>
      <c r="F131" s="470" t="s">
        <v>150</v>
      </c>
      <c r="G131" s="440"/>
      <c r="H131" s="442" t="s">
        <v>154</v>
      </c>
      <c r="I131" s="442">
        <v>2007</v>
      </c>
      <c r="J131" s="441" t="s">
        <v>84</v>
      </c>
      <c r="K131" s="440" t="s">
        <v>84</v>
      </c>
      <c r="L131" s="440" t="s">
        <v>84</v>
      </c>
      <c r="M131" s="440" t="s">
        <v>84</v>
      </c>
      <c r="N131" s="441" t="s">
        <v>84</v>
      </c>
      <c r="O131" s="441" t="s">
        <v>84</v>
      </c>
      <c r="P131" s="473">
        <v>10788550</v>
      </c>
      <c r="Q131" s="503" t="s">
        <v>948</v>
      </c>
      <c r="R131" s="454">
        <v>1</v>
      </c>
      <c r="S131" s="443" t="str">
        <f t="shared" si="72"/>
        <v>02.06.02</v>
      </c>
      <c r="T131" s="443" t="str">
        <f t="shared" si="73"/>
        <v>Alat Rumah Tangga</v>
      </c>
      <c r="U131" s="443">
        <f t="shared" si="74"/>
        <v>5</v>
      </c>
      <c r="V131" s="430">
        <f t="shared" si="75"/>
        <v>2157710</v>
      </c>
      <c r="W131" s="413">
        <f t="shared" si="76"/>
        <v>5</v>
      </c>
      <c r="X131" s="414">
        <f t="shared" si="85"/>
        <v>10788550</v>
      </c>
      <c r="Y131" s="414">
        <f t="shared" si="77"/>
        <v>0</v>
      </c>
      <c r="Z131" s="414">
        <f t="shared" si="78"/>
        <v>0</v>
      </c>
      <c r="AA131" s="414">
        <f t="shared" si="79"/>
        <v>0</v>
      </c>
      <c r="AB131" s="414">
        <f t="shared" si="80"/>
        <v>0</v>
      </c>
      <c r="AC131" s="414">
        <f t="shared" si="81"/>
        <v>0</v>
      </c>
      <c r="AD131" s="414">
        <f t="shared" si="82"/>
        <v>0</v>
      </c>
      <c r="AE131" s="430">
        <f t="shared" si="86"/>
        <v>10788550</v>
      </c>
      <c r="AF131" s="430">
        <f t="shared" si="83"/>
        <v>0</v>
      </c>
    </row>
    <row r="132" spans="1:32" s="343" customFormat="1" ht="34" customHeight="1" x14ac:dyDescent="0.2">
      <c r="A132" s="343" t="str">
        <f t="shared" si="84"/>
        <v>02.06.02</v>
      </c>
      <c r="B132" s="498">
        <v>97</v>
      </c>
      <c r="C132" s="442" t="s">
        <v>288</v>
      </c>
      <c r="D132" s="474" t="s">
        <v>493</v>
      </c>
      <c r="E132" s="440" t="s">
        <v>84</v>
      </c>
      <c r="F132" s="470" t="s">
        <v>150</v>
      </c>
      <c r="G132" s="440"/>
      <c r="H132" s="442" t="s">
        <v>154</v>
      </c>
      <c r="I132" s="442">
        <v>2007</v>
      </c>
      <c r="J132" s="441" t="s">
        <v>84</v>
      </c>
      <c r="K132" s="440" t="s">
        <v>84</v>
      </c>
      <c r="L132" s="440" t="s">
        <v>84</v>
      </c>
      <c r="M132" s="440" t="s">
        <v>84</v>
      </c>
      <c r="N132" s="441" t="s">
        <v>84</v>
      </c>
      <c r="O132" s="441" t="s">
        <v>84</v>
      </c>
      <c r="P132" s="475">
        <v>797500</v>
      </c>
      <c r="Q132" s="503" t="s">
        <v>63</v>
      </c>
      <c r="R132" s="454">
        <v>1</v>
      </c>
      <c r="S132" s="443" t="str">
        <f t="shared" ref="S132:S163" si="87">LEFT(C132,8)</f>
        <v>02.06.02</v>
      </c>
      <c r="T132" s="443" t="str">
        <f t="shared" ref="T132:T163" si="88">VLOOKUP(S132,UE,3,FALSE)</f>
        <v>Alat Rumah Tangga</v>
      </c>
      <c r="U132" s="443">
        <f t="shared" ref="U132:U163" si="89">VLOOKUP(S132,UE,4,FALSE)</f>
        <v>5</v>
      </c>
      <c r="V132" s="430">
        <f t="shared" ref="V132:V163" si="90">P132/U132</f>
        <v>159500</v>
      </c>
      <c r="W132" s="413">
        <f t="shared" ref="W132:W163" si="91">IF(2013-I132+1&gt;U132,U132,IF(2013-I132+1&lt;0,0,(2013-I132+1)))</f>
        <v>5</v>
      </c>
      <c r="X132" s="414">
        <f t="shared" si="85"/>
        <v>797500</v>
      </c>
      <c r="Y132" s="414">
        <f t="shared" ref="Y132:Y163" si="92">IF(P132=X132,0,V132)</f>
        <v>0</v>
      </c>
      <c r="Z132" s="414">
        <f t="shared" ref="Z132:Z163" si="93">IF(P132=X132+Y132,0,V132)</f>
        <v>0</v>
      </c>
      <c r="AA132" s="414">
        <f t="shared" ref="AA132:AA163" si="94">IF(P132=X132+Y132+Z132,0,V132)</f>
        <v>0</v>
      </c>
      <c r="AB132" s="414">
        <f t="shared" ref="AB132:AB163" si="95">IF(P132=X132+Y132+Z132+AA132,0,V132)</f>
        <v>0</v>
      </c>
      <c r="AC132" s="414">
        <f t="shared" ref="AC132:AC163" si="96">IF(P132=X132+Y132+Z132+AA132+AB132,0,V132)</f>
        <v>0</v>
      </c>
      <c r="AD132" s="414">
        <f t="shared" ref="AD132:AD163" si="97">IF(P132=X132+Y132+Z132+AA132+AB132+AC132,0,V132)</f>
        <v>0</v>
      </c>
      <c r="AE132" s="430">
        <f t="shared" si="86"/>
        <v>797500</v>
      </c>
      <c r="AF132" s="430">
        <f t="shared" ref="AF132:AF163" si="98">P132-AE132</f>
        <v>0</v>
      </c>
    </row>
    <row r="133" spans="1:32" s="343" customFormat="1" ht="34" customHeight="1" x14ac:dyDescent="0.2">
      <c r="A133" s="343" t="str">
        <f t="shared" si="84"/>
        <v>02.06.02</v>
      </c>
      <c r="B133" s="498">
        <v>98</v>
      </c>
      <c r="C133" s="442" t="s">
        <v>288</v>
      </c>
      <c r="D133" s="474" t="s">
        <v>493</v>
      </c>
      <c r="E133" s="440" t="s">
        <v>84</v>
      </c>
      <c r="F133" s="470" t="s">
        <v>150</v>
      </c>
      <c r="G133" s="440"/>
      <c r="H133" s="442" t="s">
        <v>154</v>
      </c>
      <c r="I133" s="442">
        <v>2007</v>
      </c>
      <c r="J133" s="441" t="s">
        <v>84</v>
      </c>
      <c r="K133" s="440" t="s">
        <v>84</v>
      </c>
      <c r="L133" s="440" t="s">
        <v>84</v>
      </c>
      <c r="M133" s="440" t="s">
        <v>84</v>
      </c>
      <c r="N133" s="441" t="s">
        <v>84</v>
      </c>
      <c r="O133" s="441" t="s">
        <v>84</v>
      </c>
      <c r="P133" s="475">
        <v>797500</v>
      </c>
      <c r="Q133" s="503" t="s">
        <v>63</v>
      </c>
      <c r="R133" s="454">
        <v>1</v>
      </c>
      <c r="S133" s="443" t="str">
        <f t="shared" si="87"/>
        <v>02.06.02</v>
      </c>
      <c r="T133" s="443" t="str">
        <f t="shared" si="88"/>
        <v>Alat Rumah Tangga</v>
      </c>
      <c r="U133" s="443">
        <f t="shared" si="89"/>
        <v>5</v>
      </c>
      <c r="V133" s="430">
        <f t="shared" si="90"/>
        <v>159500</v>
      </c>
      <c r="W133" s="413">
        <f t="shared" si="91"/>
        <v>5</v>
      </c>
      <c r="X133" s="414">
        <f t="shared" si="85"/>
        <v>797500</v>
      </c>
      <c r="Y133" s="414">
        <f t="shared" si="92"/>
        <v>0</v>
      </c>
      <c r="Z133" s="414">
        <f t="shared" si="93"/>
        <v>0</v>
      </c>
      <c r="AA133" s="414">
        <f t="shared" si="94"/>
        <v>0</v>
      </c>
      <c r="AB133" s="414">
        <f t="shared" si="95"/>
        <v>0</v>
      </c>
      <c r="AC133" s="414">
        <f t="shared" si="96"/>
        <v>0</v>
      </c>
      <c r="AD133" s="414">
        <f t="shared" si="97"/>
        <v>0</v>
      </c>
      <c r="AE133" s="430">
        <f t="shared" si="86"/>
        <v>797500</v>
      </c>
      <c r="AF133" s="430">
        <f t="shared" si="98"/>
        <v>0</v>
      </c>
    </row>
    <row r="134" spans="1:32" s="343" customFormat="1" ht="34" customHeight="1" x14ac:dyDescent="0.2">
      <c r="A134" s="343" t="str">
        <f t="shared" si="84"/>
        <v>02.06.02</v>
      </c>
      <c r="B134" s="498">
        <v>99</v>
      </c>
      <c r="C134" s="442" t="s">
        <v>288</v>
      </c>
      <c r="D134" s="474" t="s">
        <v>493</v>
      </c>
      <c r="E134" s="440" t="s">
        <v>84</v>
      </c>
      <c r="F134" s="470" t="s">
        <v>150</v>
      </c>
      <c r="G134" s="440"/>
      <c r="H134" s="442" t="s">
        <v>154</v>
      </c>
      <c r="I134" s="442">
        <v>2007</v>
      </c>
      <c r="J134" s="441" t="s">
        <v>84</v>
      </c>
      <c r="K134" s="440" t="s">
        <v>84</v>
      </c>
      <c r="L134" s="440" t="s">
        <v>84</v>
      </c>
      <c r="M134" s="440" t="s">
        <v>84</v>
      </c>
      <c r="N134" s="441" t="s">
        <v>84</v>
      </c>
      <c r="O134" s="441" t="s">
        <v>84</v>
      </c>
      <c r="P134" s="475">
        <v>797500</v>
      </c>
      <c r="Q134" s="503" t="s">
        <v>63</v>
      </c>
      <c r="R134" s="454">
        <v>1</v>
      </c>
      <c r="S134" s="443" t="str">
        <f t="shared" si="87"/>
        <v>02.06.02</v>
      </c>
      <c r="T134" s="443" t="str">
        <f t="shared" si="88"/>
        <v>Alat Rumah Tangga</v>
      </c>
      <c r="U134" s="443">
        <f t="shared" si="89"/>
        <v>5</v>
      </c>
      <c r="V134" s="430">
        <f t="shared" si="90"/>
        <v>159500</v>
      </c>
      <c r="W134" s="413">
        <f t="shared" si="91"/>
        <v>5</v>
      </c>
      <c r="X134" s="414">
        <f t="shared" si="85"/>
        <v>797500</v>
      </c>
      <c r="Y134" s="414">
        <f t="shared" si="92"/>
        <v>0</v>
      </c>
      <c r="Z134" s="414">
        <f t="shared" si="93"/>
        <v>0</v>
      </c>
      <c r="AA134" s="414">
        <f t="shared" si="94"/>
        <v>0</v>
      </c>
      <c r="AB134" s="414">
        <f t="shared" si="95"/>
        <v>0</v>
      </c>
      <c r="AC134" s="414">
        <f t="shared" si="96"/>
        <v>0</v>
      </c>
      <c r="AD134" s="414">
        <f t="shared" si="97"/>
        <v>0</v>
      </c>
      <c r="AE134" s="430">
        <f t="shared" si="86"/>
        <v>797500</v>
      </c>
      <c r="AF134" s="430">
        <f t="shared" si="98"/>
        <v>0</v>
      </c>
    </row>
    <row r="135" spans="1:32" s="343" customFormat="1" ht="34" customHeight="1" x14ac:dyDescent="0.2">
      <c r="A135" s="343" t="str">
        <f t="shared" si="84"/>
        <v>02.06.02</v>
      </c>
      <c r="B135" s="498">
        <v>100</v>
      </c>
      <c r="C135" s="442" t="s">
        <v>288</v>
      </c>
      <c r="D135" s="474" t="s">
        <v>493</v>
      </c>
      <c r="E135" s="440" t="s">
        <v>84</v>
      </c>
      <c r="F135" s="470" t="s">
        <v>150</v>
      </c>
      <c r="G135" s="440"/>
      <c r="H135" s="442" t="s">
        <v>154</v>
      </c>
      <c r="I135" s="442">
        <v>2007</v>
      </c>
      <c r="J135" s="441" t="s">
        <v>84</v>
      </c>
      <c r="K135" s="440" t="s">
        <v>84</v>
      </c>
      <c r="L135" s="440" t="s">
        <v>84</v>
      </c>
      <c r="M135" s="440" t="s">
        <v>84</v>
      </c>
      <c r="N135" s="441" t="s">
        <v>84</v>
      </c>
      <c r="O135" s="441" t="s">
        <v>84</v>
      </c>
      <c r="P135" s="475">
        <v>797500</v>
      </c>
      <c r="Q135" s="503" t="s">
        <v>63</v>
      </c>
      <c r="R135" s="454">
        <v>1</v>
      </c>
      <c r="S135" s="443" t="str">
        <f t="shared" si="87"/>
        <v>02.06.02</v>
      </c>
      <c r="T135" s="443" t="str">
        <f t="shared" si="88"/>
        <v>Alat Rumah Tangga</v>
      </c>
      <c r="U135" s="443">
        <f t="shared" si="89"/>
        <v>5</v>
      </c>
      <c r="V135" s="430">
        <f t="shared" si="90"/>
        <v>159500</v>
      </c>
      <c r="W135" s="413">
        <f t="shared" si="91"/>
        <v>5</v>
      </c>
      <c r="X135" s="414">
        <f t="shared" si="85"/>
        <v>797500</v>
      </c>
      <c r="Y135" s="414">
        <f t="shared" si="92"/>
        <v>0</v>
      </c>
      <c r="Z135" s="414">
        <f t="shared" si="93"/>
        <v>0</v>
      </c>
      <c r="AA135" s="414">
        <f t="shared" si="94"/>
        <v>0</v>
      </c>
      <c r="AB135" s="414">
        <f t="shared" si="95"/>
        <v>0</v>
      </c>
      <c r="AC135" s="414">
        <f t="shared" si="96"/>
        <v>0</v>
      </c>
      <c r="AD135" s="414">
        <f t="shared" si="97"/>
        <v>0</v>
      </c>
      <c r="AE135" s="430">
        <f t="shared" si="86"/>
        <v>797500</v>
      </c>
      <c r="AF135" s="430">
        <f t="shared" si="98"/>
        <v>0</v>
      </c>
    </row>
    <row r="136" spans="1:32" s="343" customFormat="1" ht="34" customHeight="1" x14ac:dyDescent="0.2">
      <c r="A136" s="343" t="str">
        <f t="shared" si="84"/>
        <v>02.06.03</v>
      </c>
      <c r="B136" s="498">
        <v>101</v>
      </c>
      <c r="C136" s="442" t="s">
        <v>290</v>
      </c>
      <c r="D136" s="472" t="s">
        <v>494</v>
      </c>
      <c r="E136" s="440" t="s">
        <v>84</v>
      </c>
      <c r="F136" s="470" t="s">
        <v>291</v>
      </c>
      <c r="G136" s="440"/>
      <c r="H136" s="442" t="s">
        <v>158</v>
      </c>
      <c r="I136" s="442">
        <v>2007</v>
      </c>
      <c r="J136" s="441" t="s">
        <v>84</v>
      </c>
      <c r="K136" s="440" t="s">
        <v>84</v>
      </c>
      <c r="L136" s="440" t="s">
        <v>84</v>
      </c>
      <c r="M136" s="440" t="s">
        <v>84</v>
      </c>
      <c r="N136" s="441" t="s">
        <v>84</v>
      </c>
      <c r="O136" s="441" t="s">
        <v>84</v>
      </c>
      <c r="P136" s="471">
        <v>20037693.23</v>
      </c>
      <c r="Q136" s="503" t="s">
        <v>63</v>
      </c>
      <c r="R136" s="454">
        <v>1</v>
      </c>
      <c r="S136" s="443" t="str">
        <f t="shared" si="87"/>
        <v>02.06.03</v>
      </c>
      <c r="T136" s="443" t="str">
        <f t="shared" si="88"/>
        <v>Peralatan Komputer</v>
      </c>
      <c r="U136" s="443">
        <f t="shared" si="89"/>
        <v>4</v>
      </c>
      <c r="V136" s="430">
        <f t="shared" si="90"/>
        <v>5009423.3075000001</v>
      </c>
      <c r="W136" s="413">
        <f t="shared" si="91"/>
        <v>4</v>
      </c>
      <c r="X136" s="414">
        <f t="shared" si="85"/>
        <v>20037693.23</v>
      </c>
      <c r="Y136" s="414">
        <f t="shared" si="92"/>
        <v>0</v>
      </c>
      <c r="Z136" s="414">
        <f t="shared" si="93"/>
        <v>0</v>
      </c>
      <c r="AA136" s="414">
        <f t="shared" si="94"/>
        <v>0</v>
      </c>
      <c r="AB136" s="414">
        <f t="shared" si="95"/>
        <v>0</v>
      </c>
      <c r="AC136" s="414">
        <f t="shared" si="96"/>
        <v>0</v>
      </c>
      <c r="AD136" s="414">
        <f t="shared" si="97"/>
        <v>0</v>
      </c>
      <c r="AE136" s="430">
        <f t="shared" si="86"/>
        <v>20037693.23</v>
      </c>
      <c r="AF136" s="430">
        <f t="shared" si="98"/>
        <v>0</v>
      </c>
    </row>
    <row r="137" spans="1:32" s="343" customFormat="1" ht="34" customHeight="1" x14ac:dyDescent="0.2">
      <c r="A137" s="343" t="str">
        <f t="shared" si="84"/>
        <v>02.06.03</v>
      </c>
      <c r="B137" s="498">
        <v>102</v>
      </c>
      <c r="C137" s="442" t="s">
        <v>293</v>
      </c>
      <c r="D137" s="472" t="s">
        <v>495</v>
      </c>
      <c r="E137" s="440" t="s">
        <v>84</v>
      </c>
      <c r="F137" s="470" t="s">
        <v>243</v>
      </c>
      <c r="G137" s="440"/>
      <c r="H137" s="442" t="s">
        <v>214</v>
      </c>
      <c r="I137" s="442">
        <v>2007</v>
      </c>
      <c r="J137" s="441" t="s">
        <v>84</v>
      </c>
      <c r="K137" s="440" t="s">
        <v>84</v>
      </c>
      <c r="L137" s="440" t="s">
        <v>84</v>
      </c>
      <c r="M137" s="440" t="s">
        <v>84</v>
      </c>
      <c r="N137" s="441" t="s">
        <v>84</v>
      </c>
      <c r="O137" s="441" t="s">
        <v>84</v>
      </c>
      <c r="P137" s="471">
        <v>24699257.300000001</v>
      </c>
      <c r="Q137" s="503" t="s">
        <v>63</v>
      </c>
      <c r="R137" s="454">
        <v>1</v>
      </c>
      <c r="S137" s="443" t="str">
        <f t="shared" si="87"/>
        <v>02.06.03</v>
      </c>
      <c r="T137" s="443" t="str">
        <f t="shared" si="88"/>
        <v>Peralatan Komputer</v>
      </c>
      <c r="U137" s="443">
        <f t="shared" si="89"/>
        <v>4</v>
      </c>
      <c r="V137" s="430">
        <f t="shared" si="90"/>
        <v>6174814.3250000002</v>
      </c>
      <c r="W137" s="413">
        <f t="shared" si="91"/>
        <v>4</v>
      </c>
      <c r="X137" s="414">
        <f t="shared" si="85"/>
        <v>24699257.300000001</v>
      </c>
      <c r="Y137" s="414">
        <f t="shared" si="92"/>
        <v>0</v>
      </c>
      <c r="Z137" s="414">
        <f t="shared" si="93"/>
        <v>0</v>
      </c>
      <c r="AA137" s="414">
        <f t="shared" si="94"/>
        <v>0</v>
      </c>
      <c r="AB137" s="414">
        <f t="shared" si="95"/>
        <v>0</v>
      </c>
      <c r="AC137" s="414">
        <f t="shared" si="96"/>
        <v>0</v>
      </c>
      <c r="AD137" s="414">
        <f t="shared" si="97"/>
        <v>0</v>
      </c>
      <c r="AE137" s="430">
        <f t="shared" si="86"/>
        <v>24699257.300000001</v>
      </c>
      <c r="AF137" s="430">
        <f t="shared" si="98"/>
        <v>0</v>
      </c>
    </row>
    <row r="138" spans="1:32" s="343" customFormat="1" ht="34" customHeight="1" x14ac:dyDescent="0.2">
      <c r="A138" s="343" t="str">
        <f t="shared" si="84"/>
        <v>02.06.03</v>
      </c>
      <c r="B138" s="498">
        <v>103</v>
      </c>
      <c r="C138" s="442" t="s">
        <v>293</v>
      </c>
      <c r="D138" s="472" t="s">
        <v>495</v>
      </c>
      <c r="E138" s="440" t="s">
        <v>84</v>
      </c>
      <c r="F138" s="470" t="s">
        <v>243</v>
      </c>
      <c r="G138" s="440"/>
      <c r="H138" s="442" t="s">
        <v>214</v>
      </c>
      <c r="I138" s="442">
        <v>2007</v>
      </c>
      <c r="J138" s="441" t="s">
        <v>84</v>
      </c>
      <c r="K138" s="440" t="s">
        <v>84</v>
      </c>
      <c r="L138" s="440" t="s">
        <v>84</v>
      </c>
      <c r="M138" s="440" t="s">
        <v>84</v>
      </c>
      <c r="N138" s="441" t="s">
        <v>84</v>
      </c>
      <c r="O138" s="441" t="s">
        <v>84</v>
      </c>
      <c r="P138" s="471">
        <v>24699257.260000002</v>
      </c>
      <c r="Q138" s="503" t="s">
        <v>63</v>
      </c>
      <c r="R138" s="454">
        <v>1</v>
      </c>
      <c r="S138" s="443" t="str">
        <f t="shared" si="87"/>
        <v>02.06.03</v>
      </c>
      <c r="T138" s="443" t="str">
        <f t="shared" si="88"/>
        <v>Peralatan Komputer</v>
      </c>
      <c r="U138" s="443">
        <f t="shared" si="89"/>
        <v>4</v>
      </c>
      <c r="V138" s="430">
        <f t="shared" si="90"/>
        <v>6174814.3150000004</v>
      </c>
      <c r="W138" s="413">
        <f t="shared" si="91"/>
        <v>4</v>
      </c>
      <c r="X138" s="414">
        <f t="shared" si="85"/>
        <v>24699257.260000002</v>
      </c>
      <c r="Y138" s="414">
        <f t="shared" si="92"/>
        <v>0</v>
      </c>
      <c r="Z138" s="414">
        <f t="shared" si="93"/>
        <v>0</v>
      </c>
      <c r="AA138" s="414">
        <f t="shared" si="94"/>
        <v>0</v>
      </c>
      <c r="AB138" s="414">
        <f t="shared" si="95"/>
        <v>0</v>
      </c>
      <c r="AC138" s="414">
        <f t="shared" si="96"/>
        <v>0</v>
      </c>
      <c r="AD138" s="414">
        <f t="shared" si="97"/>
        <v>0</v>
      </c>
      <c r="AE138" s="430">
        <f t="shared" si="86"/>
        <v>24699257.260000002</v>
      </c>
      <c r="AF138" s="430">
        <f t="shared" si="98"/>
        <v>0</v>
      </c>
    </row>
    <row r="139" spans="1:32" s="343" customFormat="1" ht="34" customHeight="1" x14ac:dyDescent="0.2">
      <c r="A139" s="343" t="str">
        <f t="shared" si="84"/>
        <v>02.06.03</v>
      </c>
      <c r="B139" s="498">
        <v>104</v>
      </c>
      <c r="C139" s="442" t="s">
        <v>293</v>
      </c>
      <c r="D139" s="472" t="s">
        <v>495</v>
      </c>
      <c r="E139" s="440" t="s">
        <v>84</v>
      </c>
      <c r="F139" s="470" t="s">
        <v>243</v>
      </c>
      <c r="G139" s="440"/>
      <c r="H139" s="442" t="s">
        <v>214</v>
      </c>
      <c r="I139" s="442">
        <v>2007</v>
      </c>
      <c r="J139" s="441" t="s">
        <v>84</v>
      </c>
      <c r="K139" s="440" t="s">
        <v>84</v>
      </c>
      <c r="L139" s="440" t="s">
        <v>84</v>
      </c>
      <c r="M139" s="440" t="s">
        <v>84</v>
      </c>
      <c r="N139" s="441" t="s">
        <v>84</v>
      </c>
      <c r="O139" s="441" t="s">
        <v>84</v>
      </c>
      <c r="P139" s="471">
        <v>24699257.260000002</v>
      </c>
      <c r="Q139" s="503" t="s">
        <v>63</v>
      </c>
      <c r="R139" s="454">
        <v>1</v>
      </c>
      <c r="S139" s="443" t="str">
        <f t="shared" si="87"/>
        <v>02.06.03</v>
      </c>
      <c r="T139" s="443" t="str">
        <f t="shared" si="88"/>
        <v>Peralatan Komputer</v>
      </c>
      <c r="U139" s="443">
        <f t="shared" si="89"/>
        <v>4</v>
      </c>
      <c r="V139" s="430">
        <f t="shared" si="90"/>
        <v>6174814.3150000004</v>
      </c>
      <c r="W139" s="413">
        <f t="shared" si="91"/>
        <v>4</v>
      </c>
      <c r="X139" s="414">
        <f t="shared" si="85"/>
        <v>24699257.260000002</v>
      </c>
      <c r="Y139" s="414">
        <f t="shared" si="92"/>
        <v>0</v>
      </c>
      <c r="Z139" s="414">
        <f t="shared" si="93"/>
        <v>0</v>
      </c>
      <c r="AA139" s="414">
        <f t="shared" si="94"/>
        <v>0</v>
      </c>
      <c r="AB139" s="414">
        <f t="shared" si="95"/>
        <v>0</v>
      </c>
      <c r="AC139" s="414">
        <f t="shared" si="96"/>
        <v>0</v>
      </c>
      <c r="AD139" s="414">
        <f t="shared" si="97"/>
        <v>0</v>
      </c>
      <c r="AE139" s="430">
        <f t="shared" si="86"/>
        <v>24699257.260000002</v>
      </c>
      <c r="AF139" s="430">
        <f t="shared" si="98"/>
        <v>0</v>
      </c>
    </row>
    <row r="140" spans="1:32" s="343" customFormat="1" ht="34" customHeight="1" x14ac:dyDescent="0.2">
      <c r="A140" s="343" t="str">
        <f t="shared" si="84"/>
        <v>02.06.03</v>
      </c>
      <c r="B140" s="498">
        <v>105</v>
      </c>
      <c r="C140" s="442" t="s">
        <v>295</v>
      </c>
      <c r="D140" s="472" t="s">
        <v>496</v>
      </c>
      <c r="E140" s="440" t="s">
        <v>84</v>
      </c>
      <c r="F140" s="442" t="s">
        <v>231</v>
      </c>
      <c r="G140" s="440"/>
      <c r="H140" s="442" t="s">
        <v>214</v>
      </c>
      <c r="I140" s="442">
        <v>2007</v>
      </c>
      <c r="J140" s="441" t="s">
        <v>84</v>
      </c>
      <c r="K140" s="440" t="s">
        <v>84</v>
      </c>
      <c r="L140" s="440" t="s">
        <v>84</v>
      </c>
      <c r="M140" s="440" t="s">
        <v>84</v>
      </c>
      <c r="N140" s="441" t="s">
        <v>84</v>
      </c>
      <c r="O140" s="441" t="s">
        <v>84</v>
      </c>
      <c r="P140" s="471">
        <v>4530959.95</v>
      </c>
      <c r="Q140" s="503" t="s">
        <v>142</v>
      </c>
      <c r="R140" s="454">
        <v>1</v>
      </c>
      <c r="S140" s="443" t="str">
        <f t="shared" si="87"/>
        <v>02.06.03</v>
      </c>
      <c r="T140" s="443" t="str">
        <f t="shared" si="88"/>
        <v>Peralatan Komputer</v>
      </c>
      <c r="U140" s="443">
        <f t="shared" si="89"/>
        <v>4</v>
      </c>
      <c r="V140" s="430">
        <f t="shared" si="90"/>
        <v>1132739.9875</v>
      </c>
      <c r="W140" s="413">
        <f t="shared" si="91"/>
        <v>4</v>
      </c>
      <c r="X140" s="414">
        <f t="shared" si="85"/>
        <v>4530959.95</v>
      </c>
      <c r="Y140" s="414">
        <f t="shared" si="92"/>
        <v>0</v>
      </c>
      <c r="Z140" s="414">
        <f t="shared" si="93"/>
        <v>0</v>
      </c>
      <c r="AA140" s="414">
        <f t="shared" si="94"/>
        <v>0</v>
      </c>
      <c r="AB140" s="414">
        <f t="shared" si="95"/>
        <v>0</v>
      </c>
      <c r="AC140" s="414">
        <f t="shared" si="96"/>
        <v>0</v>
      </c>
      <c r="AD140" s="414">
        <f t="shared" si="97"/>
        <v>0</v>
      </c>
      <c r="AE140" s="430">
        <f t="shared" si="86"/>
        <v>4530959.95</v>
      </c>
      <c r="AF140" s="430">
        <f t="shared" si="98"/>
        <v>0</v>
      </c>
    </row>
    <row r="141" spans="1:32" s="343" customFormat="1" ht="34" customHeight="1" x14ac:dyDescent="0.2">
      <c r="A141" s="343" t="str">
        <f t="shared" si="84"/>
        <v>02.06.01</v>
      </c>
      <c r="B141" s="498">
        <v>106</v>
      </c>
      <c r="C141" s="442" t="s">
        <v>259</v>
      </c>
      <c r="D141" s="469" t="s">
        <v>497</v>
      </c>
      <c r="E141" s="440" t="s">
        <v>84</v>
      </c>
      <c r="F141" s="470" t="s">
        <v>528</v>
      </c>
      <c r="G141" s="440"/>
      <c r="H141" s="442" t="s">
        <v>214</v>
      </c>
      <c r="I141" s="442">
        <v>2008</v>
      </c>
      <c r="J141" s="441" t="s">
        <v>84</v>
      </c>
      <c r="K141" s="440" t="s">
        <v>84</v>
      </c>
      <c r="L141" s="440" t="s">
        <v>84</v>
      </c>
      <c r="M141" s="440" t="s">
        <v>84</v>
      </c>
      <c r="N141" s="441" t="s">
        <v>84</v>
      </c>
      <c r="O141" s="441" t="s">
        <v>84</v>
      </c>
      <c r="P141" s="468">
        <v>2000000</v>
      </c>
      <c r="Q141" s="503" t="s">
        <v>63</v>
      </c>
      <c r="R141" s="454">
        <v>1</v>
      </c>
      <c r="S141" s="443" t="str">
        <f t="shared" si="87"/>
        <v>02.06.01</v>
      </c>
      <c r="T141" s="443" t="str">
        <f t="shared" si="88"/>
        <v>Alat Kantor</v>
      </c>
      <c r="U141" s="443">
        <f t="shared" si="89"/>
        <v>5</v>
      </c>
      <c r="V141" s="430">
        <f t="shared" si="90"/>
        <v>400000</v>
      </c>
      <c r="W141" s="413">
        <f t="shared" si="91"/>
        <v>5</v>
      </c>
      <c r="X141" s="414">
        <f t="shared" si="85"/>
        <v>2000000</v>
      </c>
      <c r="Y141" s="414">
        <f t="shared" si="92"/>
        <v>0</v>
      </c>
      <c r="Z141" s="414">
        <f t="shared" si="93"/>
        <v>0</v>
      </c>
      <c r="AA141" s="414">
        <f t="shared" si="94"/>
        <v>0</v>
      </c>
      <c r="AB141" s="414">
        <f t="shared" si="95"/>
        <v>0</v>
      </c>
      <c r="AC141" s="414">
        <f t="shared" si="96"/>
        <v>0</v>
      </c>
      <c r="AD141" s="414">
        <f t="shared" si="97"/>
        <v>0</v>
      </c>
      <c r="AE141" s="430">
        <f t="shared" si="86"/>
        <v>2000000</v>
      </c>
      <c r="AF141" s="430">
        <f t="shared" si="98"/>
        <v>0</v>
      </c>
    </row>
    <row r="142" spans="1:32" s="343" customFormat="1" ht="34" customHeight="1" x14ac:dyDescent="0.2">
      <c r="A142" s="343" t="str">
        <f t="shared" si="84"/>
        <v>02.06.01</v>
      </c>
      <c r="B142" s="498">
        <v>107</v>
      </c>
      <c r="C142" s="442" t="s">
        <v>300</v>
      </c>
      <c r="D142" s="457" t="s">
        <v>184</v>
      </c>
      <c r="E142" s="440" t="s">
        <v>84</v>
      </c>
      <c r="F142" s="470" t="s">
        <v>529</v>
      </c>
      <c r="G142" s="440"/>
      <c r="H142" s="442" t="s">
        <v>214</v>
      </c>
      <c r="I142" s="442">
        <v>2008</v>
      </c>
      <c r="J142" s="441" t="s">
        <v>84</v>
      </c>
      <c r="K142" s="440" t="s">
        <v>84</v>
      </c>
      <c r="L142" s="440" t="s">
        <v>84</v>
      </c>
      <c r="M142" s="440" t="s">
        <v>84</v>
      </c>
      <c r="N142" s="441" t="s">
        <v>84</v>
      </c>
      <c r="O142" s="441" t="s">
        <v>84</v>
      </c>
      <c r="P142" s="468">
        <v>1499714.2857142857</v>
      </c>
      <c r="Q142" s="503" t="s">
        <v>63</v>
      </c>
      <c r="R142" s="454">
        <v>1</v>
      </c>
      <c r="S142" s="443" t="str">
        <f t="shared" si="87"/>
        <v>02.06.01</v>
      </c>
      <c r="T142" s="443" t="str">
        <f t="shared" si="88"/>
        <v>Alat Kantor</v>
      </c>
      <c r="U142" s="443">
        <f t="shared" si="89"/>
        <v>5</v>
      </c>
      <c r="V142" s="430">
        <f t="shared" si="90"/>
        <v>299942.85714285716</v>
      </c>
      <c r="W142" s="413">
        <f t="shared" si="91"/>
        <v>5</v>
      </c>
      <c r="X142" s="414">
        <f t="shared" si="85"/>
        <v>1499714.2857142859</v>
      </c>
      <c r="Y142" s="414">
        <f t="shared" si="92"/>
        <v>0</v>
      </c>
      <c r="Z142" s="414">
        <f t="shared" si="93"/>
        <v>0</v>
      </c>
      <c r="AA142" s="414">
        <f t="shared" si="94"/>
        <v>0</v>
      </c>
      <c r="AB142" s="414">
        <f t="shared" si="95"/>
        <v>0</v>
      </c>
      <c r="AC142" s="414">
        <f t="shared" si="96"/>
        <v>0</v>
      </c>
      <c r="AD142" s="414">
        <f t="shared" si="97"/>
        <v>0</v>
      </c>
      <c r="AE142" s="430">
        <f t="shared" si="86"/>
        <v>1499714.2857142859</v>
      </c>
      <c r="AF142" s="430">
        <f t="shared" si="98"/>
        <v>0</v>
      </c>
    </row>
    <row r="143" spans="1:32" s="343" customFormat="1" ht="34" customHeight="1" x14ac:dyDescent="0.2">
      <c r="A143" s="343" t="str">
        <f t="shared" si="84"/>
        <v>02.06.01</v>
      </c>
      <c r="B143" s="498">
        <v>108</v>
      </c>
      <c r="C143" s="442" t="s">
        <v>300</v>
      </c>
      <c r="D143" s="457" t="s">
        <v>184</v>
      </c>
      <c r="E143" s="440" t="s">
        <v>84</v>
      </c>
      <c r="F143" s="470" t="s">
        <v>529</v>
      </c>
      <c r="G143" s="440"/>
      <c r="H143" s="442" t="s">
        <v>214</v>
      </c>
      <c r="I143" s="442">
        <v>2008</v>
      </c>
      <c r="J143" s="441" t="s">
        <v>84</v>
      </c>
      <c r="K143" s="440" t="s">
        <v>84</v>
      </c>
      <c r="L143" s="440" t="s">
        <v>84</v>
      </c>
      <c r="M143" s="440" t="s">
        <v>84</v>
      </c>
      <c r="N143" s="441" t="s">
        <v>84</v>
      </c>
      <c r="O143" s="441" t="s">
        <v>84</v>
      </c>
      <c r="P143" s="468">
        <v>1499714.2857142857</v>
      </c>
      <c r="Q143" s="503" t="s">
        <v>63</v>
      </c>
      <c r="R143" s="454">
        <v>1</v>
      </c>
      <c r="S143" s="443" t="str">
        <f t="shared" si="87"/>
        <v>02.06.01</v>
      </c>
      <c r="T143" s="443" t="str">
        <f t="shared" si="88"/>
        <v>Alat Kantor</v>
      </c>
      <c r="U143" s="443">
        <f t="shared" si="89"/>
        <v>5</v>
      </c>
      <c r="V143" s="430">
        <f t="shared" si="90"/>
        <v>299942.85714285716</v>
      </c>
      <c r="W143" s="413">
        <f t="shared" si="91"/>
        <v>5</v>
      </c>
      <c r="X143" s="414">
        <f t="shared" si="85"/>
        <v>1499714.2857142859</v>
      </c>
      <c r="Y143" s="414">
        <f t="shared" si="92"/>
        <v>0</v>
      </c>
      <c r="Z143" s="414">
        <f t="shared" si="93"/>
        <v>0</v>
      </c>
      <c r="AA143" s="414">
        <f t="shared" si="94"/>
        <v>0</v>
      </c>
      <c r="AB143" s="414">
        <f t="shared" si="95"/>
        <v>0</v>
      </c>
      <c r="AC143" s="414">
        <f t="shared" si="96"/>
        <v>0</v>
      </c>
      <c r="AD143" s="414">
        <f t="shared" si="97"/>
        <v>0</v>
      </c>
      <c r="AE143" s="430">
        <f t="shared" si="86"/>
        <v>1499714.2857142859</v>
      </c>
      <c r="AF143" s="430">
        <f t="shared" si="98"/>
        <v>0</v>
      </c>
    </row>
    <row r="144" spans="1:32" s="343" customFormat="1" ht="34" customHeight="1" x14ac:dyDescent="0.2">
      <c r="A144" s="343" t="str">
        <f t="shared" si="84"/>
        <v>02.06.01</v>
      </c>
      <c r="B144" s="498">
        <v>109</v>
      </c>
      <c r="C144" s="442" t="s">
        <v>300</v>
      </c>
      <c r="D144" s="457" t="s">
        <v>184</v>
      </c>
      <c r="E144" s="440" t="s">
        <v>84</v>
      </c>
      <c r="F144" s="470" t="s">
        <v>529</v>
      </c>
      <c r="G144" s="440"/>
      <c r="H144" s="442" t="s">
        <v>214</v>
      </c>
      <c r="I144" s="442">
        <v>2008</v>
      </c>
      <c r="J144" s="441" t="s">
        <v>84</v>
      </c>
      <c r="K144" s="440" t="s">
        <v>84</v>
      </c>
      <c r="L144" s="440" t="s">
        <v>84</v>
      </c>
      <c r="M144" s="440" t="s">
        <v>84</v>
      </c>
      <c r="N144" s="441" t="s">
        <v>84</v>
      </c>
      <c r="O144" s="441" t="s">
        <v>84</v>
      </c>
      <c r="P144" s="468">
        <v>1499714.2857142857</v>
      </c>
      <c r="Q144" s="503" t="s">
        <v>63</v>
      </c>
      <c r="R144" s="454">
        <v>1</v>
      </c>
      <c r="S144" s="443" t="str">
        <f t="shared" si="87"/>
        <v>02.06.01</v>
      </c>
      <c r="T144" s="443" t="str">
        <f t="shared" si="88"/>
        <v>Alat Kantor</v>
      </c>
      <c r="U144" s="443">
        <f t="shared" si="89"/>
        <v>5</v>
      </c>
      <c r="V144" s="430">
        <f t="shared" si="90"/>
        <v>299942.85714285716</v>
      </c>
      <c r="W144" s="413">
        <f t="shared" si="91"/>
        <v>5</v>
      </c>
      <c r="X144" s="414">
        <f t="shared" si="85"/>
        <v>1499714.2857142859</v>
      </c>
      <c r="Y144" s="414">
        <f t="shared" si="92"/>
        <v>0</v>
      </c>
      <c r="Z144" s="414">
        <f t="shared" si="93"/>
        <v>0</v>
      </c>
      <c r="AA144" s="414">
        <f t="shared" si="94"/>
        <v>0</v>
      </c>
      <c r="AB144" s="414">
        <f t="shared" si="95"/>
        <v>0</v>
      </c>
      <c r="AC144" s="414">
        <f t="shared" si="96"/>
        <v>0</v>
      </c>
      <c r="AD144" s="414">
        <f t="shared" si="97"/>
        <v>0</v>
      </c>
      <c r="AE144" s="430">
        <f t="shared" si="86"/>
        <v>1499714.2857142859</v>
      </c>
      <c r="AF144" s="430">
        <f t="shared" si="98"/>
        <v>0</v>
      </c>
    </row>
    <row r="145" spans="1:32" s="343" customFormat="1" ht="34" customHeight="1" x14ac:dyDescent="0.2">
      <c r="A145" s="343" t="str">
        <f t="shared" si="84"/>
        <v>02.06.01</v>
      </c>
      <c r="B145" s="498">
        <v>110</v>
      </c>
      <c r="C145" s="442" t="s">
        <v>300</v>
      </c>
      <c r="D145" s="457" t="s">
        <v>184</v>
      </c>
      <c r="E145" s="440" t="s">
        <v>84</v>
      </c>
      <c r="F145" s="470" t="s">
        <v>529</v>
      </c>
      <c r="G145" s="440"/>
      <c r="H145" s="442" t="s">
        <v>214</v>
      </c>
      <c r="I145" s="442">
        <v>2008</v>
      </c>
      <c r="J145" s="441" t="s">
        <v>84</v>
      </c>
      <c r="K145" s="440" t="s">
        <v>84</v>
      </c>
      <c r="L145" s="440" t="s">
        <v>84</v>
      </c>
      <c r="M145" s="440" t="s">
        <v>84</v>
      </c>
      <c r="N145" s="441" t="s">
        <v>84</v>
      </c>
      <c r="O145" s="441" t="s">
        <v>84</v>
      </c>
      <c r="P145" s="468">
        <v>1499714.2857142857</v>
      </c>
      <c r="Q145" s="503" t="s">
        <v>63</v>
      </c>
      <c r="R145" s="454">
        <v>1</v>
      </c>
      <c r="S145" s="443" t="str">
        <f t="shared" si="87"/>
        <v>02.06.01</v>
      </c>
      <c r="T145" s="443" t="str">
        <f t="shared" si="88"/>
        <v>Alat Kantor</v>
      </c>
      <c r="U145" s="443">
        <f t="shared" si="89"/>
        <v>5</v>
      </c>
      <c r="V145" s="430">
        <f t="shared" si="90"/>
        <v>299942.85714285716</v>
      </c>
      <c r="W145" s="413">
        <f t="shared" si="91"/>
        <v>5</v>
      </c>
      <c r="X145" s="414">
        <f t="shared" si="85"/>
        <v>1499714.2857142859</v>
      </c>
      <c r="Y145" s="414">
        <f t="shared" si="92"/>
        <v>0</v>
      </c>
      <c r="Z145" s="414">
        <f t="shared" si="93"/>
        <v>0</v>
      </c>
      <c r="AA145" s="414">
        <f t="shared" si="94"/>
        <v>0</v>
      </c>
      <c r="AB145" s="414">
        <f t="shared" si="95"/>
        <v>0</v>
      </c>
      <c r="AC145" s="414">
        <f t="shared" si="96"/>
        <v>0</v>
      </c>
      <c r="AD145" s="414">
        <f t="shared" si="97"/>
        <v>0</v>
      </c>
      <c r="AE145" s="430">
        <f t="shared" si="86"/>
        <v>1499714.2857142859</v>
      </c>
      <c r="AF145" s="430">
        <f t="shared" si="98"/>
        <v>0</v>
      </c>
    </row>
    <row r="146" spans="1:32" s="343" customFormat="1" ht="34" customHeight="1" x14ac:dyDescent="0.2">
      <c r="A146" s="343" t="str">
        <f t="shared" si="84"/>
        <v>02.06.01</v>
      </c>
      <c r="B146" s="498">
        <v>111</v>
      </c>
      <c r="C146" s="442" t="s">
        <v>300</v>
      </c>
      <c r="D146" s="457" t="s">
        <v>184</v>
      </c>
      <c r="E146" s="440" t="s">
        <v>84</v>
      </c>
      <c r="F146" s="470" t="s">
        <v>529</v>
      </c>
      <c r="G146" s="440"/>
      <c r="H146" s="442" t="s">
        <v>214</v>
      </c>
      <c r="I146" s="442">
        <v>2008</v>
      </c>
      <c r="J146" s="441" t="s">
        <v>84</v>
      </c>
      <c r="K146" s="440" t="s">
        <v>84</v>
      </c>
      <c r="L146" s="440" t="s">
        <v>84</v>
      </c>
      <c r="M146" s="440" t="s">
        <v>84</v>
      </c>
      <c r="N146" s="441" t="s">
        <v>84</v>
      </c>
      <c r="O146" s="441" t="s">
        <v>84</v>
      </c>
      <c r="P146" s="468">
        <v>1499714.2857142857</v>
      </c>
      <c r="Q146" s="503" t="s">
        <v>63</v>
      </c>
      <c r="R146" s="454">
        <v>1</v>
      </c>
      <c r="S146" s="443" t="str">
        <f t="shared" si="87"/>
        <v>02.06.01</v>
      </c>
      <c r="T146" s="443" t="str">
        <f t="shared" si="88"/>
        <v>Alat Kantor</v>
      </c>
      <c r="U146" s="443">
        <f t="shared" si="89"/>
        <v>5</v>
      </c>
      <c r="V146" s="430">
        <f t="shared" si="90"/>
        <v>299942.85714285716</v>
      </c>
      <c r="W146" s="413">
        <f t="shared" si="91"/>
        <v>5</v>
      </c>
      <c r="X146" s="414">
        <f t="shared" si="85"/>
        <v>1499714.2857142859</v>
      </c>
      <c r="Y146" s="414">
        <f t="shared" si="92"/>
        <v>0</v>
      </c>
      <c r="Z146" s="414">
        <f t="shared" si="93"/>
        <v>0</v>
      </c>
      <c r="AA146" s="414">
        <f t="shared" si="94"/>
        <v>0</v>
      </c>
      <c r="AB146" s="414">
        <f t="shared" si="95"/>
        <v>0</v>
      </c>
      <c r="AC146" s="414">
        <f t="shared" si="96"/>
        <v>0</v>
      </c>
      <c r="AD146" s="414">
        <f t="shared" si="97"/>
        <v>0</v>
      </c>
      <c r="AE146" s="430">
        <f t="shared" si="86"/>
        <v>1499714.2857142859</v>
      </c>
      <c r="AF146" s="430">
        <f t="shared" si="98"/>
        <v>0</v>
      </c>
    </row>
    <row r="147" spans="1:32" s="343" customFormat="1" ht="34" customHeight="1" x14ac:dyDescent="0.2">
      <c r="A147" s="343" t="str">
        <f t="shared" si="84"/>
        <v>02.06.01</v>
      </c>
      <c r="B147" s="498">
        <v>112</v>
      </c>
      <c r="C147" s="442" t="s">
        <v>300</v>
      </c>
      <c r="D147" s="457" t="s">
        <v>184</v>
      </c>
      <c r="E147" s="440" t="s">
        <v>84</v>
      </c>
      <c r="F147" s="470" t="s">
        <v>529</v>
      </c>
      <c r="G147" s="440"/>
      <c r="H147" s="442" t="s">
        <v>214</v>
      </c>
      <c r="I147" s="442">
        <v>2008</v>
      </c>
      <c r="J147" s="441" t="s">
        <v>84</v>
      </c>
      <c r="K147" s="440" t="s">
        <v>84</v>
      </c>
      <c r="L147" s="440" t="s">
        <v>84</v>
      </c>
      <c r="M147" s="440" t="s">
        <v>84</v>
      </c>
      <c r="N147" s="441" t="s">
        <v>84</v>
      </c>
      <c r="O147" s="441" t="s">
        <v>84</v>
      </c>
      <c r="P147" s="468">
        <v>1499714.2857142857</v>
      </c>
      <c r="Q147" s="503" t="s">
        <v>63</v>
      </c>
      <c r="R147" s="454">
        <v>1</v>
      </c>
      <c r="S147" s="443" t="str">
        <f t="shared" si="87"/>
        <v>02.06.01</v>
      </c>
      <c r="T147" s="443" t="str">
        <f t="shared" si="88"/>
        <v>Alat Kantor</v>
      </c>
      <c r="U147" s="443">
        <f t="shared" si="89"/>
        <v>5</v>
      </c>
      <c r="V147" s="430">
        <f t="shared" si="90"/>
        <v>299942.85714285716</v>
      </c>
      <c r="W147" s="413">
        <f t="shared" si="91"/>
        <v>5</v>
      </c>
      <c r="X147" s="414">
        <f t="shared" si="85"/>
        <v>1499714.2857142859</v>
      </c>
      <c r="Y147" s="414">
        <f t="shared" si="92"/>
        <v>0</v>
      </c>
      <c r="Z147" s="414">
        <f t="shared" si="93"/>
        <v>0</v>
      </c>
      <c r="AA147" s="414">
        <f t="shared" si="94"/>
        <v>0</v>
      </c>
      <c r="AB147" s="414">
        <f t="shared" si="95"/>
        <v>0</v>
      </c>
      <c r="AC147" s="414">
        <f t="shared" si="96"/>
        <v>0</v>
      </c>
      <c r="AD147" s="414">
        <f t="shared" si="97"/>
        <v>0</v>
      </c>
      <c r="AE147" s="430">
        <f t="shared" si="86"/>
        <v>1499714.2857142859</v>
      </c>
      <c r="AF147" s="430">
        <f t="shared" si="98"/>
        <v>0</v>
      </c>
    </row>
    <row r="148" spans="1:32" s="343" customFormat="1" ht="34" customHeight="1" x14ac:dyDescent="0.2">
      <c r="A148" s="343" t="str">
        <f t="shared" si="84"/>
        <v>02.06.01</v>
      </c>
      <c r="B148" s="498">
        <v>113</v>
      </c>
      <c r="C148" s="442" t="s">
        <v>300</v>
      </c>
      <c r="D148" s="457" t="s">
        <v>184</v>
      </c>
      <c r="E148" s="440" t="s">
        <v>84</v>
      </c>
      <c r="F148" s="470" t="s">
        <v>529</v>
      </c>
      <c r="G148" s="440"/>
      <c r="H148" s="442" t="s">
        <v>214</v>
      </c>
      <c r="I148" s="442">
        <v>2008</v>
      </c>
      <c r="J148" s="441" t="s">
        <v>84</v>
      </c>
      <c r="K148" s="440" t="s">
        <v>84</v>
      </c>
      <c r="L148" s="440" t="s">
        <v>84</v>
      </c>
      <c r="M148" s="440" t="s">
        <v>84</v>
      </c>
      <c r="N148" s="441" t="s">
        <v>84</v>
      </c>
      <c r="O148" s="441" t="s">
        <v>84</v>
      </c>
      <c r="P148" s="468">
        <v>1499714.2857142857</v>
      </c>
      <c r="Q148" s="503" t="s">
        <v>63</v>
      </c>
      <c r="R148" s="454">
        <v>1</v>
      </c>
      <c r="S148" s="443" t="str">
        <f t="shared" si="87"/>
        <v>02.06.01</v>
      </c>
      <c r="T148" s="443" t="str">
        <f t="shared" si="88"/>
        <v>Alat Kantor</v>
      </c>
      <c r="U148" s="443">
        <f t="shared" si="89"/>
        <v>5</v>
      </c>
      <c r="V148" s="430">
        <f t="shared" si="90"/>
        <v>299942.85714285716</v>
      </c>
      <c r="W148" s="413">
        <f t="shared" si="91"/>
        <v>5</v>
      </c>
      <c r="X148" s="414">
        <f t="shared" si="85"/>
        <v>1499714.2857142859</v>
      </c>
      <c r="Y148" s="414">
        <f t="shared" si="92"/>
        <v>0</v>
      </c>
      <c r="Z148" s="414">
        <f t="shared" si="93"/>
        <v>0</v>
      </c>
      <c r="AA148" s="414">
        <f t="shared" si="94"/>
        <v>0</v>
      </c>
      <c r="AB148" s="414">
        <f t="shared" si="95"/>
        <v>0</v>
      </c>
      <c r="AC148" s="414">
        <f t="shared" si="96"/>
        <v>0</v>
      </c>
      <c r="AD148" s="414">
        <f t="shared" si="97"/>
        <v>0</v>
      </c>
      <c r="AE148" s="430">
        <f t="shared" si="86"/>
        <v>1499714.2857142859</v>
      </c>
      <c r="AF148" s="430">
        <f t="shared" si="98"/>
        <v>0</v>
      </c>
    </row>
    <row r="149" spans="1:32" s="343" customFormat="1" ht="34" customHeight="1" x14ac:dyDescent="0.2">
      <c r="A149" s="343" t="str">
        <f t="shared" si="84"/>
        <v>02.06.03</v>
      </c>
      <c r="B149" s="498">
        <v>114</v>
      </c>
      <c r="C149" s="440" t="s">
        <v>290</v>
      </c>
      <c r="D149" s="467" t="s">
        <v>494</v>
      </c>
      <c r="E149" s="440" t="s">
        <v>84</v>
      </c>
      <c r="F149" s="470" t="s">
        <v>183</v>
      </c>
      <c r="G149" s="440"/>
      <c r="H149" s="440" t="s">
        <v>158</v>
      </c>
      <c r="I149" s="440">
        <v>2008</v>
      </c>
      <c r="J149" s="441" t="s">
        <v>84</v>
      </c>
      <c r="K149" s="440" t="s">
        <v>84</v>
      </c>
      <c r="L149" s="440" t="s">
        <v>84</v>
      </c>
      <c r="M149" s="440" t="s">
        <v>84</v>
      </c>
      <c r="N149" s="441" t="s">
        <v>84</v>
      </c>
      <c r="O149" s="441" t="s">
        <v>84</v>
      </c>
      <c r="P149" s="468">
        <v>19203150.99918434</v>
      </c>
      <c r="Q149" s="503" t="s">
        <v>63</v>
      </c>
      <c r="R149" s="454">
        <v>1</v>
      </c>
      <c r="S149" s="443" t="str">
        <f t="shared" si="87"/>
        <v>02.06.03</v>
      </c>
      <c r="T149" s="443" t="str">
        <f t="shared" si="88"/>
        <v>Peralatan Komputer</v>
      </c>
      <c r="U149" s="443">
        <f t="shared" si="89"/>
        <v>4</v>
      </c>
      <c r="V149" s="430">
        <f t="shared" si="90"/>
        <v>4800787.7497960851</v>
      </c>
      <c r="W149" s="413">
        <f t="shared" si="91"/>
        <v>4</v>
      </c>
      <c r="X149" s="414">
        <f t="shared" si="85"/>
        <v>19203150.99918434</v>
      </c>
      <c r="Y149" s="414">
        <f t="shared" si="92"/>
        <v>0</v>
      </c>
      <c r="Z149" s="414">
        <f t="shared" si="93"/>
        <v>0</v>
      </c>
      <c r="AA149" s="414">
        <f t="shared" si="94"/>
        <v>0</v>
      </c>
      <c r="AB149" s="414">
        <f t="shared" si="95"/>
        <v>0</v>
      </c>
      <c r="AC149" s="414">
        <f t="shared" si="96"/>
        <v>0</v>
      </c>
      <c r="AD149" s="414">
        <f t="shared" si="97"/>
        <v>0</v>
      </c>
      <c r="AE149" s="430">
        <f t="shared" si="86"/>
        <v>19203150.99918434</v>
      </c>
      <c r="AF149" s="430">
        <f t="shared" si="98"/>
        <v>0</v>
      </c>
    </row>
    <row r="150" spans="1:32" s="343" customFormat="1" ht="34" customHeight="1" x14ac:dyDescent="0.2">
      <c r="A150" s="343" t="str">
        <f t="shared" si="84"/>
        <v>02.06.03</v>
      </c>
      <c r="B150" s="498">
        <v>115</v>
      </c>
      <c r="C150" s="442" t="s">
        <v>621</v>
      </c>
      <c r="D150" s="469" t="s">
        <v>499</v>
      </c>
      <c r="E150" s="440" t="s">
        <v>84</v>
      </c>
      <c r="F150" s="470" t="s">
        <v>530</v>
      </c>
      <c r="G150" s="440"/>
      <c r="H150" s="442" t="s">
        <v>158</v>
      </c>
      <c r="I150" s="442">
        <v>2008</v>
      </c>
      <c r="J150" s="441" t="s">
        <v>84</v>
      </c>
      <c r="K150" s="440" t="s">
        <v>84</v>
      </c>
      <c r="L150" s="440" t="s">
        <v>84</v>
      </c>
      <c r="M150" s="440" t="s">
        <v>84</v>
      </c>
      <c r="N150" s="441" t="s">
        <v>84</v>
      </c>
      <c r="O150" s="441" t="s">
        <v>84</v>
      </c>
      <c r="P150" s="475">
        <v>861365.72</v>
      </c>
      <c r="Q150" s="503" t="s">
        <v>142</v>
      </c>
      <c r="R150" s="454">
        <v>1</v>
      </c>
      <c r="S150" s="443" t="str">
        <f t="shared" si="87"/>
        <v>02.06.03</v>
      </c>
      <c r="T150" s="443" t="str">
        <f t="shared" si="88"/>
        <v>Peralatan Komputer</v>
      </c>
      <c r="U150" s="443">
        <f t="shared" si="89"/>
        <v>4</v>
      </c>
      <c r="V150" s="430">
        <f t="shared" si="90"/>
        <v>215341.43</v>
      </c>
      <c r="W150" s="413">
        <f t="shared" si="91"/>
        <v>4</v>
      </c>
      <c r="X150" s="414">
        <f t="shared" si="85"/>
        <v>861365.72</v>
      </c>
      <c r="Y150" s="414">
        <f t="shared" si="92"/>
        <v>0</v>
      </c>
      <c r="Z150" s="414">
        <f t="shared" si="93"/>
        <v>0</v>
      </c>
      <c r="AA150" s="414">
        <f t="shared" si="94"/>
        <v>0</v>
      </c>
      <c r="AB150" s="414">
        <f t="shared" si="95"/>
        <v>0</v>
      </c>
      <c r="AC150" s="414">
        <f t="shared" si="96"/>
        <v>0</v>
      </c>
      <c r="AD150" s="414">
        <f t="shared" si="97"/>
        <v>0</v>
      </c>
      <c r="AE150" s="430">
        <f t="shared" si="86"/>
        <v>861365.72</v>
      </c>
      <c r="AF150" s="430">
        <f t="shared" si="98"/>
        <v>0</v>
      </c>
    </row>
    <row r="151" spans="1:32" s="343" customFormat="1" ht="34" customHeight="1" x14ac:dyDescent="0.2">
      <c r="A151" s="343" t="str">
        <f t="shared" si="84"/>
        <v>02.06.03</v>
      </c>
      <c r="B151" s="498">
        <v>116</v>
      </c>
      <c r="C151" s="442" t="s">
        <v>621</v>
      </c>
      <c r="D151" s="469" t="s">
        <v>499</v>
      </c>
      <c r="E151" s="440" t="s">
        <v>84</v>
      </c>
      <c r="F151" s="470" t="s">
        <v>530</v>
      </c>
      <c r="G151" s="440"/>
      <c r="H151" s="442" t="s">
        <v>158</v>
      </c>
      <c r="I151" s="442">
        <v>2008</v>
      </c>
      <c r="J151" s="441" t="s">
        <v>84</v>
      </c>
      <c r="K151" s="440" t="s">
        <v>84</v>
      </c>
      <c r="L151" s="440" t="s">
        <v>84</v>
      </c>
      <c r="M151" s="440" t="s">
        <v>84</v>
      </c>
      <c r="N151" s="441" t="s">
        <v>84</v>
      </c>
      <c r="O151" s="441" t="s">
        <v>84</v>
      </c>
      <c r="P151" s="475">
        <v>861365.72</v>
      </c>
      <c r="Q151" s="503" t="s">
        <v>499</v>
      </c>
      <c r="R151" s="454">
        <v>1</v>
      </c>
      <c r="S151" s="443" t="str">
        <f t="shared" si="87"/>
        <v>02.06.03</v>
      </c>
      <c r="T151" s="443" t="str">
        <f t="shared" si="88"/>
        <v>Peralatan Komputer</v>
      </c>
      <c r="U151" s="443">
        <f t="shared" si="89"/>
        <v>4</v>
      </c>
      <c r="V151" s="430">
        <f t="shared" si="90"/>
        <v>215341.43</v>
      </c>
      <c r="W151" s="413">
        <f t="shared" si="91"/>
        <v>4</v>
      </c>
      <c r="X151" s="414">
        <f t="shared" si="85"/>
        <v>861365.72</v>
      </c>
      <c r="Y151" s="414">
        <f t="shared" si="92"/>
        <v>0</v>
      </c>
      <c r="Z151" s="414">
        <f t="shared" si="93"/>
        <v>0</v>
      </c>
      <c r="AA151" s="414">
        <f t="shared" si="94"/>
        <v>0</v>
      </c>
      <c r="AB151" s="414">
        <f t="shared" si="95"/>
        <v>0</v>
      </c>
      <c r="AC151" s="414">
        <f t="shared" si="96"/>
        <v>0</v>
      </c>
      <c r="AD151" s="414">
        <f t="shared" si="97"/>
        <v>0</v>
      </c>
      <c r="AE151" s="430">
        <f t="shared" si="86"/>
        <v>861365.72</v>
      </c>
      <c r="AF151" s="430">
        <f t="shared" si="98"/>
        <v>0</v>
      </c>
    </row>
    <row r="152" spans="1:32" s="343" customFormat="1" ht="34" customHeight="1" x14ac:dyDescent="0.2">
      <c r="A152" s="343" t="str">
        <f t="shared" si="84"/>
        <v>02.06.01</v>
      </c>
      <c r="B152" s="498">
        <v>117</v>
      </c>
      <c r="C152" s="442" t="s">
        <v>306</v>
      </c>
      <c r="D152" s="472" t="s">
        <v>500</v>
      </c>
      <c r="E152" s="440" t="s">
        <v>84</v>
      </c>
      <c r="F152" s="476" t="s">
        <v>84</v>
      </c>
      <c r="G152" s="440"/>
      <c r="H152" s="442" t="s">
        <v>214</v>
      </c>
      <c r="I152" s="476">
        <v>2009</v>
      </c>
      <c r="J152" s="441" t="s">
        <v>84</v>
      </c>
      <c r="K152" s="440" t="s">
        <v>84</v>
      </c>
      <c r="L152" s="440" t="s">
        <v>84</v>
      </c>
      <c r="M152" s="440" t="s">
        <v>84</v>
      </c>
      <c r="N152" s="441" t="s">
        <v>84</v>
      </c>
      <c r="O152" s="441" t="s">
        <v>84</v>
      </c>
      <c r="P152" s="471">
        <v>2000000</v>
      </c>
      <c r="Q152" s="503" t="s">
        <v>63</v>
      </c>
      <c r="R152" s="454">
        <v>1</v>
      </c>
      <c r="S152" s="443" t="str">
        <f t="shared" si="87"/>
        <v>02.06.01</v>
      </c>
      <c r="T152" s="443" t="str">
        <f t="shared" si="88"/>
        <v>Alat Kantor</v>
      </c>
      <c r="U152" s="443">
        <f t="shared" si="89"/>
        <v>5</v>
      </c>
      <c r="V152" s="430">
        <f t="shared" si="90"/>
        <v>400000</v>
      </c>
      <c r="W152" s="413">
        <f t="shared" si="91"/>
        <v>5</v>
      </c>
      <c r="X152" s="414">
        <f t="shared" si="85"/>
        <v>2000000</v>
      </c>
      <c r="Y152" s="414">
        <f t="shared" si="92"/>
        <v>0</v>
      </c>
      <c r="Z152" s="414">
        <f t="shared" si="93"/>
        <v>0</v>
      </c>
      <c r="AA152" s="414">
        <f t="shared" si="94"/>
        <v>0</v>
      </c>
      <c r="AB152" s="414">
        <f t="shared" si="95"/>
        <v>0</v>
      </c>
      <c r="AC152" s="414">
        <f t="shared" si="96"/>
        <v>0</v>
      </c>
      <c r="AD152" s="414">
        <f t="shared" si="97"/>
        <v>0</v>
      </c>
      <c r="AE152" s="430">
        <f t="shared" si="86"/>
        <v>2000000</v>
      </c>
      <c r="AF152" s="430">
        <f t="shared" si="98"/>
        <v>0</v>
      </c>
    </row>
    <row r="153" spans="1:32" s="343" customFormat="1" ht="34" customHeight="1" x14ac:dyDescent="0.2">
      <c r="A153" s="343" t="str">
        <f t="shared" si="84"/>
        <v>02.06.01</v>
      </c>
      <c r="B153" s="498">
        <v>118</v>
      </c>
      <c r="C153" s="442" t="s">
        <v>308</v>
      </c>
      <c r="D153" s="469" t="s">
        <v>501</v>
      </c>
      <c r="E153" s="440" t="s">
        <v>84</v>
      </c>
      <c r="F153" s="442" t="s">
        <v>531</v>
      </c>
      <c r="G153" s="440"/>
      <c r="H153" s="442" t="s">
        <v>214</v>
      </c>
      <c r="I153" s="476">
        <v>2009</v>
      </c>
      <c r="J153" s="441" t="s">
        <v>84</v>
      </c>
      <c r="K153" s="440" t="s">
        <v>84</v>
      </c>
      <c r="L153" s="440" t="s">
        <v>84</v>
      </c>
      <c r="M153" s="440" t="s">
        <v>84</v>
      </c>
      <c r="N153" s="441" t="s">
        <v>84</v>
      </c>
      <c r="O153" s="441" t="s">
        <v>84</v>
      </c>
      <c r="P153" s="468">
        <v>9800000</v>
      </c>
      <c r="Q153" s="503" t="s">
        <v>63</v>
      </c>
      <c r="R153" s="454">
        <v>1</v>
      </c>
      <c r="S153" s="443" t="str">
        <f t="shared" si="87"/>
        <v>02.06.01</v>
      </c>
      <c r="T153" s="443" t="str">
        <f t="shared" si="88"/>
        <v>Alat Kantor</v>
      </c>
      <c r="U153" s="443">
        <f t="shared" si="89"/>
        <v>5</v>
      </c>
      <c r="V153" s="430">
        <f t="shared" si="90"/>
        <v>1960000</v>
      </c>
      <c r="W153" s="413">
        <f t="shared" si="91"/>
        <v>5</v>
      </c>
      <c r="X153" s="414">
        <f t="shared" si="85"/>
        <v>9800000</v>
      </c>
      <c r="Y153" s="414">
        <f t="shared" si="92"/>
        <v>0</v>
      </c>
      <c r="Z153" s="414">
        <f t="shared" si="93"/>
        <v>0</v>
      </c>
      <c r="AA153" s="414">
        <f t="shared" si="94"/>
        <v>0</v>
      </c>
      <c r="AB153" s="414">
        <f t="shared" si="95"/>
        <v>0</v>
      </c>
      <c r="AC153" s="414">
        <f t="shared" si="96"/>
        <v>0</v>
      </c>
      <c r="AD153" s="414">
        <f t="shared" si="97"/>
        <v>0</v>
      </c>
      <c r="AE153" s="430">
        <f t="shared" si="86"/>
        <v>9800000</v>
      </c>
      <c r="AF153" s="430">
        <f t="shared" si="98"/>
        <v>0</v>
      </c>
    </row>
    <row r="154" spans="1:32" s="343" customFormat="1" ht="34" customHeight="1" x14ac:dyDescent="0.2">
      <c r="A154" s="343" t="str">
        <f t="shared" si="84"/>
        <v>02.06.02</v>
      </c>
      <c r="B154" s="498">
        <v>119</v>
      </c>
      <c r="C154" s="442" t="s">
        <v>311</v>
      </c>
      <c r="D154" s="477" t="s">
        <v>502</v>
      </c>
      <c r="E154" s="440" t="s">
        <v>84</v>
      </c>
      <c r="F154" s="470" t="s">
        <v>212</v>
      </c>
      <c r="G154" s="440"/>
      <c r="H154" s="442" t="s">
        <v>214</v>
      </c>
      <c r="I154" s="476">
        <v>2009</v>
      </c>
      <c r="J154" s="441" t="s">
        <v>84</v>
      </c>
      <c r="K154" s="440" t="s">
        <v>84</v>
      </c>
      <c r="L154" s="440" t="s">
        <v>84</v>
      </c>
      <c r="M154" s="440" t="s">
        <v>84</v>
      </c>
      <c r="N154" s="441" t="s">
        <v>84</v>
      </c>
      <c r="O154" s="441" t="s">
        <v>84</v>
      </c>
      <c r="P154" s="468">
        <v>2500000</v>
      </c>
      <c r="Q154" s="503" t="s">
        <v>313</v>
      </c>
      <c r="R154" s="454">
        <v>1</v>
      </c>
      <c r="S154" s="443" t="str">
        <f t="shared" si="87"/>
        <v>02.06.02</v>
      </c>
      <c r="T154" s="443" t="str">
        <f t="shared" si="88"/>
        <v>Alat Rumah Tangga</v>
      </c>
      <c r="U154" s="443">
        <f t="shared" si="89"/>
        <v>5</v>
      </c>
      <c r="V154" s="430">
        <f t="shared" si="90"/>
        <v>500000</v>
      </c>
      <c r="W154" s="413">
        <f t="shared" si="91"/>
        <v>5</v>
      </c>
      <c r="X154" s="414">
        <f t="shared" si="85"/>
        <v>2500000</v>
      </c>
      <c r="Y154" s="414">
        <f t="shared" si="92"/>
        <v>0</v>
      </c>
      <c r="Z154" s="414">
        <f t="shared" si="93"/>
        <v>0</v>
      </c>
      <c r="AA154" s="414">
        <f t="shared" si="94"/>
        <v>0</v>
      </c>
      <c r="AB154" s="414">
        <f t="shared" si="95"/>
        <v>0</v>
      </c>
      <c r="AC154" s="414">
        <f t="shared" si="96"/>
        <v>0</v>
      </c>
      <c r="AD154" s="414">
        <f t="shared" si="97"/>
        <v>0</v>
      </c>
      <c r="AE154" s="430">
        <f t="shared" si="86"/>
        <v>2500000</v>
      </c>
      <c r="AF154" s="430">
        <f t="shared" si="98"/>
        <v>0</v>
      </c>
    </row>
    <row r="155" spans="1:32" s="343" customFormat="1" ht="34" customHeight="1" x14ac:dyDescent="0.2">
      <c r="A155" s="343" t="str">
        <f t="shared" si="84"/>
        <v>02.06.02</v>
      </c>
      <c r="B155" s="498">
        <v>120</v>
      </c>
      <c r="C155" s="442" t="s">
        <v>622</v>
      </c>
      <c r="D155" s="469" t="s">
        <v>503</v>
      </c>
      <c r="E155" s="440" t="s">
        <v>84</v>
      </c>
      <c r="F155" s="470" t="s">
        <v>532</v>
      </c>
      <c r="G155" s="440"/>
      <c r="H155" s="442" t="s">
        <v>214</v>
      </c>
      <c r="I155" s="476">
        <v>2009</v>
      </c>
      <c r="J155" s="441" t="s">
        <v>84</v>
      </c>
      <c r="K155" s="440" t="s">
        <v>84</v>
      </c>
      <c r="L155" s="440" t="s">
        <v>84</v>
      </c>
      <c r="M155" s="440" t="s">
        <v>84</v>
      </c>
      <c r="N155" s="441" t="s">
        <v>84</v>
      </c>
      <c r="O155" s="441" t="s">
        <v>84</v>
      </c>
      <c r="P155" s="468">
        <v>5900000</v>
      </c>
      <c r="Q155" s="503" t="s">
        <v>142</v>
      </c>
      <c r="R155" s="454">
        <v>1</v>
      </c>
      <c r="S155" s="443" t="str">
        <f t="shared" si="87"/>
        <v>02.06.02</v>
      </c>
      <c r="T155" s="443" t="str">
        <f t="shared" si="88"/>
        <v>Alat Rumah Tangga</v>
      </c>
      <c r="U155" s="443">
        <f t="shared" si="89"/>
        <v>5</v>
      </c>
      <c r="V155" s="430">
        <f t="shared" si="90"/>
        <v>1180000</v>
      </c>
      <c r="W155" s="413">
        <f t="shared" si="91"/>
        <v>5</v>
      </c>
      <c r="X155" s="414">
        <f t="shared" si="85"/>
        <v>5900000</v>
      </c>
      <c r="Y155" s="414">
        <f t="shared" si="92"/>
        <v>0</v>
      </c>
      <c r="Z155" s="414">
        <f t="shared" si="93"/>
        <v>0</v>
      </c>
      <c r="AA155" s="414">
        <f t="shared" si="94"/>
        <v>0</v>
      </c>
      <c r="AB155" s="414">
        <f t="shared" si="95"/>
        <v>0</v>
      </c>
      <c r="AC155" s="414">
        <f t="shared" si="96"/>
        <v>0</v>
      </c>
      <c r="AD155" s="414">
        <f t="shared" si="97"/>
        <v>0</v>
      </c>
      <c r="AE155" s="430">
        <f t="shared" si="86"/>
        <v>5900000</v>
      </c>
      <c r="AF155" s="430">
        <f t="shared" si="98"/>
        <v>0</v>
      </c>
    </row>
    <row r="156" spans="1:32" s="343" customFormat="1" ht="34" customHeight="1" x14ac:dyDescent="0.2">
      <c r="A156" s="343" t="str">
        <f t="shared" si="84"/>
        <v>02.06.01</v>
      </c>
      <c r="B156" s="498">
        <v>121</v>
      </c>
      <c r="C156" s="442" t="s">
        <v>263</v>
      </c>
      <c r="D156" s="469" t="s">
        <v>504</v>
      </c>
      <c r="E156" s="440" t="s">
        <v>84</v>
      </c>
      <c r="F156" s="470" t="s">
        <v>150</v>
      </c>
      <c r="G156" s="440"/>
      <c r="H156" s="442" t="s">
        <v>154</v>
      </c>
      <c r="I156" s="476">
        <v>2009</v>
      </c>
      <c r="J156" s="441" t="s">
        <v>84</v>
      </c>
      <c r="K156" s="440" t="s">
        <v>84</v>
      </c>
      <c r="L156" s="440" t="s">
        <v>84</v>
      </c>
      <c r="M156" s="440" t="s">
        <v>84</v>
      </c>
      <c r="N156" s="441" t="s">
        <v>84</v>
      </c>
      <c r="O156" s="441" t="s">
        <v>84</v>
      </c>
      <c r="P156" s="468">
        <v>4895000</v>
      </c>
      <c r="Q156" s="503" t="s">
        <v>63</v>
      </c>
      <c r="R156" s="454">
        <v>1</v>
      </c>
      <c r="S156" s="443" t="str">
        <f t="shared" si="87"/>
        <v>02.06.01</v>
      </c>
      <c r="T156" s="443" t="str">
        <f t="shared" si="88"/>
        <v>Alat Kantor</v>
      </c>
      <c r="U156" s="443">
        <f t="shared" si="89"/>
        <v>5</v>
      </c>
      <c r="V156" s="430">
        <f t="shared" si="90"/>
        <v>979000</v>
      </c>
      <c r="W156" s="413">
        <f t="shared" si="91"/>
        <v>5</v>
      </c>
      <c r="X156" s="414">
        <f t="shared" si="85"/>
        <v>4895000</v>
      </c>
      <c r="Y156" s="414">
        <f t="shared" si="92"/>
        <v>0</v>
      </c>
      <c r="Z156" s="414">
        <f t="shared" si="93"/>
        <v>0</v>
      </c>
      <c r="AA156" s="414">
        <f t="shared" si="94"/>
        <v>0</v>
      </c>
      <c r="AB156" s="414">
        <f t="shared" si="95"/>
        <v>0</v>
      </c>
      <c r="AC156" s="414">
        <f t="shared" si="96"/>
        <v>0</v>
      </c>
      <c r="AD156" s="414">
        <f t="shared" si="97"/>
        <v>0</v>
      </c>
      <c r="AE156" s="430">
        <f t="shared" si="86"/>
        <v>4895000</v>
      </c>
      <c r="AF156" s="430">
        <f t="shared" si="98"/>
        <v>0</v>
      </c>
    </row>
    <row r="157" spans="1:32" s="343" customFormat="1" ht="34" customHeight="1" x14ac:dyDescent="0.2">
      <c r="A157" s="343" t="str">
        <f t="shared" si="84"/>
        <v>02.06.04</v>
      </c>
      <c r="B157" s="498">
        <v>122</v>
      </c>
      <c r="C157" s="440" t="s">
        <v>320</v>
      </c>
      <c r="D157" s="467" t="s">
        <v>505</v>
      </c>
      <c r="E157" s="440" t="s">
        <v>84</v>
      </c>
      <c r="F157" s="470" t="s">
        <v>533</v>
      </c>
      <c r="G157" s="440"/>
      <c r="H157" s="440" t="s">
        <v>154</v>
      </c>
      <c r="I157" s="476">
        <v>2009</v>
      </c>
      <c r="J157" s="441" t="s">
        <v>84</v>
      </c>
      <c r="K157" s="440" t="s">
        <v>84</v>
      </c>
      <c r="L157" s="440" t="s">
        <v>84</v>
      </c>
      <c r="M157" s="440" t="s">
        <v>84</v>
      </c>
      <c r="N157" s="441" t="s">
        <v>84</v>
      </c>
      <c r="O157" s="441" t="s">
        <v>84</v>
      </c>
      <c r="P157" s="475">
        <v>8340000</v>
      </c>
      <c r="Q157" s="503" t="s">
        <v>63</v>
      </c>
      <c r="R157" s="454">
        <v>1</v>
      </c>
      <c r="S157" s="443" t="str">
        <f t="shared" si="87"/>
        <v>02.06.04</v>
      </c>
      <c r="T157" s="443" t="str">
        <f t="shared" si="88"/>
        <v>Meja Dan Kursi Kerja/Rapat Pejabat</v>
      </c>
      <c r="U157" s="443">
        <f t="shared" si="89"/>
        <v>5</v>
      </c>
      <c r="V157" s="430">
        <f t="shared" si="90"/>
        <v>1668000</v>
      </c>
      <c r="W157" s="413">
        <f t="shared" si="91"/>
        <v>5</v>
      </c>
      <c r="X157" s="414">
        <f t="shared" si="85"/>
        <v>8340000</v>
      </c>
      <c r="Y157" s="414">
        <f t="shared" si="92"/>
        <v>0</v>
      </c>
      <c r="Z157" s="414">
        <f t="shared" si="93"/>
        <v>0</v>
      </c>
      <c r="AA157" s="414">
        <f t="shared" si="94"/>
        <v>0</v>
      </c>
      <c r="AB157" s="414">
        <f t="shared" si="95"/>
        <v>0</v>
      </c>
      <c r="AC157" s="414">
        <f t="shared" si="96"/>
        <v>0</v>
      </c>
      <c r="AD157" s="414">
        <f t="shared" si="97"/>
        <v>0</v>
      </c>
      <c r="AE157" s="430">
        <f t="shared" si="86"/>
        <v>8340000</v>
      </c>
      <c r="AF157" s="430">
        <f t="shared" si="98"/>
        <v>0</v>
      </c>
    </row>
    <row r="158" spans="1:32" s="343" customFormat="1" ht="34" customHeight="1" x14ac:dyDescent="0.2">
      <c r="A158" s="343" t="str">
        <f t="shared" si="84"/>
        <v>02.06.04</v>
      </c>
      <c r="B158" s="498">
        <v>123</v>
      </c>
      <c r="C158" s="440" t="s">
        <v>324</v>
      </c>
      <c r="D158" s="467" t="s">
        <v>506</v>
      </c>
      <c r="E158" s="440" t="s">
        <v>84</v>
      </c>
      <c r="F158" s="470" t="s">
        <v>533</v>
      </c>
      <c r="G158" s="440"/>
      <c r="H158" s="440" t="s">
        <v>154</v>
      </c>
      <c r="I158" s="476">
        <v>2009</v>
      </c>
      <c r="J158" s="441" t="s">
        <v>84</v>
      </c>
      <c r="K158" s="440" t="s">
        <v>84</v>
      </c>
      <c r="L158" s="440" t="s">
        <v>84</v>
      </c>
      <c r="M158" s="440" t="s">
        <v>84</v>
      </c>
      <c r="N158" s="441" t="s">
        <v>84</v>
      </c>
      <c r="O158" s="441" t="s">
        <v>84</v>
      </c>
      <c r="P158" s="475">
        <v>19910000</v>
      </c>
      <c r="Q158" s="503" t="s">
        <v>63</v>
      </c>
      <c r="R158" s="454">
        <v>1</v>
      </c>
      <c r="S158" s="443" t="str">
        <f t="shared" si="87"/>
        <v>02.06.04</v>
      </c>
      <c r="T158" s="443" t="str">
        <f t="shared" si="88"/>
        <v>Meja Dan Kursi Kerja/Rapat Pejabat</v>
      </c>
      <c r="U158" s="443">
        <f t="shared" si="89"/>
        <v>5</v>
      </c>
      <c r="V158" s="430">
        <f t="shared" si="90"/>
        <v>3982000</v>
      </c>
      <c r="W158" s="413">
        <f t="shared" si="91"/>
        <v>5</v>
      </c>
      <c r="X158" s="414">
        <f t="shared" si="85"/>
        <v>19910000</v>
      </c>
      <c r="Y158" s="414">
        <f t="shared" si="92"/>
        <v>0</v>
      </c>
      <c r="Z158" s="414">
        <f t="shared" si="93"/>
        <v>0</v>
      </c>
      <c r="AA158" s="414">
        <f t="shared" si="94"/>
        <v>0</v>
      </c>
      <c r="AB158" s="414">
        <f t="shared" si="95"/>
        <v>0</v>
      </c>
      <c r="AC158" s="414">
        <f t="shared" si="96"/>
        <v>0</v>
      </c>
      <c r="AD158" s="414">
        <f t="shared" si="97"/>
        <v>0</v>
      </c>
      <c r="AE158" s="430">
        <f t="shared" si="86"/>
        <v>19910000</v>
      </c>
      <c r="AF158" s="430">
        <f t="shared" si="98"/>
        <v>0</v>
      </c>
    </row>
    <row r="159" spans="1:32" s="343" customFormat="1" ht="34" customHeight="1" x14ac:dyDescent="0.2">
      <c r="A159" s="343" t="str">
        <f t="shared" si="84"/>
        <v>02.06.03</v>
      </c>
      <c r="B159" s="498">
        <v>124</v>
      </c>
      <c r="C159" s="440" t="s">
        <v>293</v>
      </c>
      <c r="D159" s="467" t="s">
        <v>507</v>
      </c>
      <c r="E159" s="440" t="s">
        <v>84</v>
      </c>
      <c r="F159" s="470" t="s">
        <v>534</v>
      </c>
      <c r="G159" s="440"/>
      <c r="H159" s="440" t="s">
        <v>214</v>
      </c>
      <c r="I159" s="476">
        <v>2009</v>
      </c>
      <c r="J159" s="441" t="s">
        <v>84</v>
      </c>
      <c r="K159" s="440" t="s">
        <v>84</v>
      </c>
      <c r="L159" s="440" t="s">
        <v>84</v>
      </c>
      <c r="M159" s="440" t="s">
        <v>84</v>
      </c>
      <c r="N159" s="441" t="s">
        <v>84</v>
      </c>
      <c r="O159" s="441" t="s">
        <v>84</v>
      </c>
      <c r="P159" s="475">
        <v>19525000</v>
      </c>
      <c r="Q159" s="503" t="s">
        <v>63</v>
      </c>
      <c r="R159" s="454">
        <v>1</v>
      </c>
      <c r="S159" s="443" t="str">
        <f t="shared" si="87"/>
        <v>02.06.03</v>
      </c>
      <c r="T159" s="443" t="str">
        <f t="shared" si="88"/>
        <v>Peralatan Komputer</v>
      </c>
      <c r="U159" s="443">
        <f t="shared" si="89"/>
        <v>4</v>
      </c>
      <c r="V159" s="430">
        <f t="shared" si="90"/>
        <v>4881250</v>
      </c>
      <c r="W159" s="413">
        <f t="shared" si="91"/>
        <v>4</v>
      </c>
      <c r="X159" s="414">
        <f t="shared" si="85"/>
        <v>19525000</v>
      </c>
      <c r="Y159" s="414">
        <f t="shared" si="92"/>
        <v>0</v>
      </c>
      <c r="Z159" s="414">
        <f t="shared" si="93"/>
        <v>0</v>
      </c>
      <c r="AA159" s="414">
        <f t="shared" si="94"/>
        <v>0</v>
      </c>
      <c r="AB159" s="414">
        <f t="shared" si="95"/>
        <v>0</v>
      </c>
      <c r="AC159" s="414">
        <f t="shared" si="96"/>
        <v>0</v>
      </c>
      <c r="AD159" s="414">
        <f t="shared" si="97"/>
        <v>0</v>
      </c>
      <c r="AE159" s="430">
        <f t="shared" si="86"/>
        <v>19525000</v>
      </c>
      <c r="AF159" s="430">
        <f t="shared" si="98"/>
        <v>0</v>
      </c>
    </row>
    <row r="160" spans="1:32" s="343" customFormat="1" ht="34" customHeight="1" x14ac:dyDescent="0.2">
      <c r="A160" s="343" t="str">
        <f t="shared" si="84"/>
        <v>02.06.03</v>
      </c>
      <c r="B160" s="498">
        <v>125</v>
      </c>
      <c r="C160" s="440" t="s">
        <v>295</v>
      </c>
      <c r="D160" s="467" t="s">
        <v>508</v>
      </c>
      <c r="E160" s="440" t="s">
        <v>84</v>
      </c>
      <c r="F160" s="470" t="s">
        <v>535</v>
      </c>
      <c r="G160" s="440"/>
      <c r="H160" s="440" t="s">
        <v>214</v>
      </c>
      <c r="I160" s="476">
        <v>2009</v>
      </c>
      <c r="J160" s="441" t="s">
        <v>84</v>
      </c>
      <c r="K160" s="440" t="s">
        <v>84</v>
      </c>
      <c r="L160" s="440" t="s">
        <v>84</v>
      </c>
      <c r="M160" s="440" t="s">
        <v>84</v>
      </c>
      <c r="N160" s="441" t="s">
        <v>84</v>
      </c>
      <c r="O160" s="441" t="s">
        <v>84</v>
      </c>
      <c r="P160" s="475">
        <v>19965000</v>
      </c>
      <c r="Q160" s="503" t="s">
        <v>63</v>
      </c>
      <c r="R160" s="454">
        <v>1</v>
      </c>
      <c r="S160" s="443" t="str">
        <f t="shared" si="87"/>
        <v>02.06.03</v>
      </c>
      <c r="T160" s="443" t="str">
        <f t="shared" si="88"/>
        <v>Peralatan Komputer</v>
      </c>
      <c r="U160" s="443">
        <f t="shared" si="89"/>
        <v>4</v>
      </c>
      <c r="V160" s="430">
        <f t="shared" si="90"/>
        <v>4991250</v>
      </c>
      <c r="W160" s="413">
        <f t="shared" si="91"/>
        <v>4</v>
      </c>
      <c r="X160" s="414">
        <f t="shared" si="85"/>
        <v>19965000</v>
      </c>
      <c r="Y160" s="414">
        <f t="shared" si="92"/>
        <v>0</v>
      </c>
      <c r="Z160" s="414">
        <f t="shared" si="93"/>
        <v>0</v>
      </c>
      <c r="AA160" s="414">
        <f t="shared" si="94"/>
        <v>0</v>
      </c>
      <c r="AB160" s="414">
        <f t="shared" si="95"/>
        <v>0</v>
      </c>
      <c r="AC160" s="414">
        <f t="shared" si="96"/>
        <v>0</v>
      </c>
      <c r="AD160" s="414">
        <f t="shared" si="97"/>
        <v>0</v>
      </c>
      <c r="AE160" s="430">
        <f t="shared" si="86"/>
        <v>19965000</v>
      </c>
      <c r="AF160" s="430">
        <f t="shared" si="98"/>
        <v>0</v>
      </c>
    </row>
    <row r="161" spans="1:32" s="343" customFormat="1" ht="34" customHeight="1" x14ac:dyDescent="0.2">
      <c r="A161" s="343" t="str">
        <f t="shared" si="84"/>
        <v>02.06.01</v>
      </c>
      <c r="B161" s="498">
        <v>126</v>
      </c>
      <c r="C161" s="442" t="s">
        <v>259</v>
      </c>
      <c r="D161" s="469" t="s">
        <v>497</v>
      </c>
      <c r="E161" s="440" t="s">
        <v>84</v>
      </c>
      <c r="F161" s="470" t="s">
        <v>536</v>
      </c>
      <c r="G161" s="440"/>
      <c r="H161" s="442" t="s">
        <v>214</v>
      </c>
      <c r="I161" s="442">
        <v>2010</v>
      </c>
      <c r="J161" s="441" t="s">
        <v>84</v>
      </c>
      <c r="K161" s="440" t="s">
        <v>84</v>
      </c>
      <c r="L161" s="440" t="s">
        <v>84</v>
      </c>
      <c r="M161" s="440" t="s">
        <v>84</v>
      </c>
      <c r="N161" s="441" t="s">
        <v>84</v>
      </c>
      <c r="O161" s="441" t="s">
        <v>84</v>
      </c>
      <c r="P161" s="478">
        <v>3000000</v>
      </c>
      <c r="Q161" s="503" t="s">
        <v>63</v>
      </c>
      <c r="R161" s="454">
        <v>1</v>
      </c>
      <c r="S161" s="443" t="str">
        <f t="shared" si="87"/>
        <v>02.06.01</v>
      </c>
      <c r="T161" s="443" t="str">
        <f t="shared" si="88"/>
        <v>Alat Kantor</v>
      </c>
      <c r="U161" s="443">
        <f t="shared" si="89"/>
        <v>5</v>
      </c>
      <c r="V161" s="430">
        <f t="shared" si="90"/>
        <v>600000</v>
      </c>
      <c r="W161" s="413">
        <f t="shared" si="91"/>
        <v>4</v>
      </c>
      <c r="X161" s="414">
        <f t="shared" si="85"/>
        <v>2400000</v>
      </c>
      <c r="Y161" s="414">
        <f t="shared" si="92"/>
        <v>600000</v>
      </c>
      <c r="Z161" s="414">
        <f t="shared" si="93"/>
        <v>0</v>
      </c>
      <c r="AA161" s="414">
        <f t="shared" si="94"/>
        <v>0</v>
      </c>
      <c r="AB161" s="414">
        <f t="shared" si="95"/>
        <v>0</v>
      </c>
      <c r="AC161" s="414">
        <f t="shared" si="96"/>
        <v>0</v>
      </c>
      <c r="AD161" s="414">
        <f t="shared" si="97"/>
        <v>0</v>
      </c>
      <c r="AE161" s="430">
        <f t="shared" si="86"/>
        <v>3000000</v>
      </c>
      <c r="AF161" s="430">
        <f t="shared" si="98"/>
        <v>0</v>
      </c>
    </row>
    <row r="162" spans="1:32" s="343" customFormat="1" ht="34" customHeight="1" x14ac:dyDescent="0.2">
      <c r="A162" s="343" t="str">
        <f t="shared" si="84"/>
        <v>02.06.03</v>
      </c>
      <c r="B162" s="498">
        <v>127</v>
      </c>
      <c r="C162" s="440" t="s">
        <v>290</v>
      </c>
      <c r="D162" s="457" t="s">
        <v>509</v>
      </c>
      <c r="E162" s="440" t="s">
        <v>84</v>
      </c>
      <c r="F162" s="442" t="s">
        <v>474</v>
      </c>
      <c r="G162" s="440"/>
      <c r="H162" s="442" t="s">
        <v>214</v>
      </c>
      <c r="I162" s="479">
        <v>2011</v>
      </c>
      <c r="J162" s="441" t="s">
        <v>84</v>
      </c>
      <c r="K162" s="440" t="s">
        <v>84</v>
      </c>
      <c r="L162" s="440" t="s">
        <v>84</v>
      </c>
      <c r="M162" s="440" t="s">
        <v>84</v>
      </c>
      <c r="N162" s="441" t="s">
        <v>84</v>
      </c>
      <c r="O162" s="441" t="s">
        <v>84</v>
      </c>
      <c r="P162" s="480">
        <v>10000000</v>
      </c>
      <c r="Q162" s="503" t="s">
        <v>63</v>
      </c>
      <c r="R162" s="454">
        <v>1</v>
      </c>
      <c r="S162" s="443" t="str">
        <f t="shared" si="87"/>
        <v>02.06.03</v>
      </c>
      <c r="T162" s="443" t="str">
        <f t="shared" si="88"/>
        <v>Peralatan Komputer</v>
      </c>
      <c r="U162" s="443">
        <f t="shared" si="89"/>
        <v>4</v>
      </c>
      <c r="V162" s="430">
        <f t="shared" si="90"/>
        <v>2500000</v>
      </c>
      <c r="W162" s="413">
        <f t="shared" si="91"/>
        <v>3</v>
      </c>
      <c r="X162" s="414">
        <f t="shared" si="85"/>
        <v>7500000</v>
      </c>
      <c r="Y162" s="414">
        <f t="shared" si="92"/>
        <v>2500000</v>
      </c>
      <c r="Z162" s="414">
        <f t="shared" si="93"/>
        <v>0</v>
      </c>
      <c r="AA162" s="414">
        <f t="shared" si="94"/>
        <v>0</v>
      </c>
      <c r="AB162" s="414">
        <f t="shared" si="95"/>
        <v>0</v>
      </c>
      <c r="AC162" s="414">
        <f t="shared" si="96"/>
        <v>0</v>
      </c>
      <c r="AD162" s="414">
        <f t="shared" si="97"/>
        <v>0</v>
      </c>
      <c r="AE162" s="430">
        <f t="shared" si="86"/>
        <v>10000000</v>
      </c>
      <c r="AF162" s="430">
        <f t="shared" si="98"/>
        <v>0</v>
      </c>
    </row>
    <row r="163" spans="1:32" s="343" customFormat="1" ht="44" customHeight="1" x14ac:dyDescent="0.2">
      <c r="A163" s="343" t="str">
        <f t="shared" si="84"/>
        <v>02.06.03</v>
      </c>
      <c r="B163" s="498">
        <v>128</v>
      </c>
      <c r="C163" s="440" t="s">
        <v>290</v>
      </c>
      <c r="D163" s="481" t="s">
        <v>509</v>
      </c>
      <c r="E163" s="440"/>
      <c r="F163" s="470" t="s">
        <v>537</v>
      </c>
      <c r="G163" s="442" t="s">
        <v>384</v>
      </c>
      <c r="H163" s="442" t="s">
        <v>214</v>
      </c>
      <c r="I163" s="482">
        <v>2012</v>
      </c>
      <c r="J163" s="442" t="s">
        <v>389</v>
      </c>
      <c r="K163" s="440"/>
      <c r="L163" s="440"/>
      <c r="M163" s="440"/>
      <c r="N163" s="441"/>
      <c r="O163" s="440" t="s">
        <v>101</v>
      </c>
      <c r="P163" s="480">
        <v>8535000</v>
      </c>
      <c r="Q163" s="503" t="s">
        <v>63</v>
      </c>
      <c r="R163" s="454">
        <v>1</v>
      </c>
      <c r="S163" s="443" t="str">
        <f t="shared" si="87"/>
        <v>02.06.03</v>
      </c>
      <c r="T163" s="443" t="str">
        <f t="shared" si="88"/>
        <v>Peralatan Komputer</v>
      </c>
      <c r="U163" s="443">
        <f t="shared" si="89"/>
        <v>4</v>
      </c>
      <c r="V163" s="430">
        <f t="shared" si="90"/>
        <v>2133750</v>
      </c>
      <c r="W163" s="413">
        <f t="shared" si="91"/>
        <v>2</v>
      </c>
      <c r="X163" s="414">
        <f t="shared" si="85"/>
        <v>4267500</v>
      </c>
      <c r="Y163" s="414">
        <f t="shared" si="92"/>
        <v>2133750</v>
      </c>
      <c r="Z163" s="414">
        <f t="shared" si="93"/>
        <v>2133750</v>
      </c>
      <c r="AA163" s="414">
        <f t="shared" si="94"/>
        <v>0</v>
      </c>
      <c r="AB163" s="414">
        <f t="shared" si="95"/>
        <v>0</v>
      </c>
      <c r="AC163" s="414">
        <f t="shared" si="96"/>
        <v>0</v>
      </c>
      <c r="AD163" s="414">
        <f t="shared" si="97"/>
        <v>0</v>
      </c>
      <c r="AE163" s="430">
        <f t="shared" si="86"/>
        <v>8535000</v>
      </c>
      <c r="AF163" s="430">
        <f t="shared" si="98"/>
        <v>0</v>
      </c>
    </row>
    <row r="164" spans="1:32" s="343" customFormat="1" ht="44" customHeight="1" x14ac:dyDescent="0.2">
      <c r="A164" s="343" t="str">
        <f t="shared" si="84"/>
        <v>02.06.03</v>
      </c>
      <c r="B164" s="498">
        <v>129</v>
      </c>
      <c r="C164" s="440" t="s">
        <v>290</v>
      </c>
      <c r="D164" s="481" t="s">
        <v>509</v>
      </c>
      <c r="E164" s="440"/>
      <c r="F164" s="470" t="s">
        <v>537</v>
      </c>
      <c r="G164" s="442" t="s">
        <v>384</v>
      </c>
      <c r="H164" s="442" t="s">
        <v>214</v>
      </c>
      <c r="I164" s="482">
        <v>2012</v>
      </c>
      <c r="J164" s="442" t="s">
        <v>389</v>
      </c>
      <c r="K164" s="440"/>
      <c r="L164" s="440"/>
      <c r="M164" s="440"/>
      <c r="N164" s="441"/>
      <c r="O164" s="440" t="s">
        <v>101</v>
      </c>
      <c r="P164" s="480">
        <v>8535000</v>
      </c>
      <c r="Q164" s="503" t="s">
        <v>63</v>
      </c>
      <c r="R164" s="454">
        <v>1</v>
      </c>
      <c r="S164" s="443" t="str">
        <f t="shared" ref="S164:S195" si="99">LEFT(C164,8)</f>
        <v>02.06.03</v>
      </c>
      <c r="T164" s="443" t="str">
        <f t="shared" ref="T164:T188" si="100">VLOOKUP(S164,UE,3,FALSE)</f>
        <v>Peralatan Komputer</v>
      </c>
      <c r="U164" s="443">
        <f t="shared" ref="U164:U188" si="101">VLOOKUP(S164,UE,4,FALSE)</f>
        <v>4</v>
      </c>
      <c r="V164" s="430">
        <f t="shared" ref="V164:V195" si="102">P164/U164</f>
        <v>2133750</v>
      </c>
      <c r="W164" s="413">
        <f t="shared" ref="W164:W188" si="103">IF(2013-I164+1&gt;U164,U164,IF(2013-I164+1&lt;0,0,(2013-I164+1)))</f>
        <v>2</v>
      </c>
      <c r="X164" s="414">
        <f t="shared" si="85"/>
        <v>4267500</v>
      </c>
      <c r="Y164" s="414">
        <f t="shared" ref="Y164:Y182" si="104">IF(P164=X164,0,V164)</f>
        <v>2133750</v>
      </c>
      <c r="Z164" s="414">
        <f t="shared" ref="Z164:Z188" si="105">IF(P164=X164+Y164,0,V164)</f>
        <v>2133750</v>
      </c>
      <c r="AA164" s="414">
        <f t="shared" ref="AA164:AA188" si="106">IF(P164=X164+Y164+Z164,0,V164)</f>
        <v>0</v>
      </c>
      <c r="AB164" s="414">
        <f t="shared" ref="AB164:AB188" si="107">IF(P164=X164+Y164+Z164+AA164,0,V164)</f>
        <v>0</v>
      </c>
      <c r="AC164" s="414">
        <f t="shared" ref="AC164:AC188" si="108">IF(P164=X164+Y164+Z164+AA164+AB164,0,V164)</f>
        <v>0</v>
      </c>
      <c r="AD164" s="414">
        <f t="shared" ref="AD164:AD195" si="109">IF(P164=X164+Y164+Z164+AA164+AB164+AC164,0,V164)</f>
        <v>0</v>
      </c>
      <c r="AE164" s="430">
        <f t="shared" si="86"/>
        <v>8535000</v>
      </c>
      <c r="AF164" s="430">
        <f t="shared" ref="AF164:AF195" si="110">P164-AE164</f>
        <v>0</v>
      </c>
    </row>
    <row r="165" spans="1:32" s="343" customFormat="1" ht="44" customHeight="1" x14ac:dyDescent="0.2">
      <c r="A165" s="343" t="str">
        <f t="shared" ref="A165:A220" si="111">LEFT(C165,8)</f>
        <v>02.06.03</v>
      </c>
      <c r="B165" s="498">
        <v>130</v>
      </c>
      <c r="C165" s="440" t="s">
        <v>290</v>
      </c>
      <c r="D165" s="481" t="s">
        <v>509</v>
      </c>
      <c r="E165" s="440"/>
      <c r="F165" s="470" t="s">
        <v>537</v>
      </c>
      <c r="G165" s="442" t="s">
        <v>384</v>
      </c>
      <c r="H165" s="442" t="s">
        <v>214</v>
      </c>
      <c r="I165" s="482">
        <v>2012</v>
      </c>
      <c r="J165" s="442" t="s">
        <v>389</v>
      </c>
      <c r="K165" s="440"/>
      <c r="L165" s="440"/>
      <c r="M165" s="440"/>
      <c r="N165" s="441"/>
      <c r="O165" s="440" t="s">
        <v>101</v>
      </c>
      <c r="P165" s="480">
        <v>8535000</v>
      </c>
      <c r="Q165" s="503" t="s">
        <v>63</v>
      </c>
      <c r="R165" s="454">
        <v>1</v>
      </c>
      <c r="S165" s="443" t="str">
        <f t="shared" si="99"/>
        <v>02.06.03</v>
      </c>
      <c r="T165" s="443" t="str">
        <f t="shared" si="100"/>
        <v>Peralatan Komputer</v>
      </c>
      <c r="U165" s="443">
        <f t="shared" si="101"/>
        <v>4</v>
      </c>
      <c r="V165" s="430">
        <f t="shared" si="102"/>
        <v>2133750</v>
      </c>
      <c r="W165" s="413">
        <f t="shared" si="103"/>
        <v>2</v>
      </c>
      <c r="X165" s="414">
        <f t="shared" ref="X165:X188" si="112">W165*V165</f>
        <v>4267500</v>
      </c>
      <c r="Y165" s="414">
        <f t="shared" si="104"/>
        <v>2133750</v>
      </c>
      <c r="Z165" s="414">
        <f t="shared" si="105"/>
        <v>2133750</v>
      </c>
      <c r="AA165" s="414">
        <f t="shared" si="106"/>
        <v>0</v>
      </c>
      <c r="AB165" s="414">
        <f t="shared" si="107"/>
        <v>0</v>
      </c>
      <c r="AC165" s="414">
        <f t="shared" si="108"/>
        <v>0</v>
      </c>
      <c r="AD165" s="414">
        <f t="shared" si="109"/>
        <v>0</v>
      </c>
      <c r="AE165" s="430">
        <f t="shared" ref="AE165:AE189" si="113">SUM(X165:AD165)</f>
        <v>8535000</v>
      </c>
      <c r="AF165" s="430">
        <f t="shared" si="110"/>
        <v>0</v>
      </c>
    </row>
    <row r="166" spans="1:32" s="343" customFormat="1" ht="44" customHeight="1" x14ac:dyDescent="0.2">
      <c r="A166" s="343" t="str">
        <f t="shared" si="111"/>
        <v>02.06.03</v>
      </c>
      <c r="B166" s="498">
        <v>131</v>
      </c>
      <c r="C166" s="440" t="s">
        <v>293</v>
      </c>
      <c r="D166" s="481" t="s">
        <v>509</v>
      </c>
      <c r="E166" s="440"/>
      <c r="F166" s="470" t="s">
        <v>537</v>
      </c>
      <c r="G166" s="442" t="s">
        <v>384</v>
      </c>
      <c r="H166" s="442" t="s">
        <v>214</v>
      </c>
      <c r="I166" s="482">
        <v>2012</v>
      </c>
      <c r="J166" s="442" t="s">
        <v>389</v>
      </c>
      <c r="K166" s="440"/>
      <c r="L166" s="440"/>
      <c r="M166" s="440"/>
      <c r="N166" s="441"/>
      <c r="O166" s="440" t="s">
        <v>101</v>
      </c>
      <c r="P166" s="480">
        <v>8535000</v>
      </c>
      <c r="Q166" s="503" t="s">
        <v>63</v>
      </c>
      <c r="R166" s="454">
        <v>1</v>
      </c>
      <c r="S166" s="443" t="str">
        <f t="shared" si="99"/>
        <v>02.06.03</v>
      </c>
      <c r="T166" s="443" t="str">
        <f t="shared" si="100"/>
        <v>Peralatan Komputer</v>
      </c>
      <c r="U166" s="443">
        <f t="shared" si="101"/>
        <v>4</v>
      </c>
      <c r="V166" s="430">
        <f t="shared" si="102"/>
        <v>2133750</v>
      </c>
      <c r="W166" s="413">
        <f t="shared" si="103"/>
        <v>2</v>
      </c>
      <c r="X166" s="414">
        <f t="shared" si="112"/>
        <v>4267500</v>
      </c>
      <c r="Y166" s="414">
        <f t="shared" si="104"/>
        <v>2133750</v>
      </c>
      <c r="Z166" s="414">
        <f t="shared" si="105"/>
        <v>2133750</v>
      </c>
      <c r="AA166" s="414">
        <f t="shared" si="106"/>
        <v>0</v>
      </c>
      <c r="AB166" s="414">
        <f t="shared" si="107"/>
        <v>0</v>
      </c>
      <c r="AC166" s="414">
        <f t="shared" si="108"/>
        <v>0</v>
      </c>
      <c r="AD166" s="414">
        <f t="shared" si="109"/>
        <v>0</v>
      </c>
      <c r="AE166" s="430">
        <f t="shared" si="113"/>
        <v>8535000</v>
      </c>
      <c r="AF166" s="430">
        <f t="shared" si="110"/>
        <v>0</v>
      </c>
    </row>
    <row r="167" spans="1:32" s="343" customFormat="1" ht="34" customHeight="1" x14ac:dyDescent="0.2">
      <c r="A167" s="343" t="str">
        <f t="shared" si="111"/>
        <v>02.06.03</v>
      </c>
      <c r="B167" s="498">
        <v>132</v>
      </c>
      <c r="C167" s="440" t="s">
        <v>293</v>
      </c>
      <c r="D167" s="481" t="s">
        <v>187</v>
      </c>
      <c r="E167" s="440"/>
      <c r="F167" s="470" t="s">
        <v>195</v>
      </c>
      <c r="G167" s="442" t="s">
        <v>385</v>
      </c>
      <c r="H167" s="442" t="s">
        <v>548</v>
      </c>
      <c r="I167" s="482">
        <v>2012</v>
      </c>
      <c r="J167" s="441"/>
      <c r="K167" s="440"/>
      <c r="L167" s="440"/>
      <c r="M167" s="440"/>
      <c r="N167" s="441"/>
      <c r="O167" s="440" t="s">
        <v>101</v>
      </c>
      <c r="P167" s="480">
        <v>6026666.666666667</v>
      </c>
      <c r="Q167" s="503" t="s">
        <v>948</v>
      </c>
      <c r="R167" s="454">
        <v>1</v>
      </c>
      <c r="S167" s="443" t="str">
        <f t="shared" si="99"/>
        <v>02.06.03</v>
      </c>
      <c r="T167" s="443" t="str">
        <f t="shared" si="100"/>
        <v>Peralatan Komputer</v>
      </c>
      <c r="U167" s="443">
        <f t="shared" si="101"/>
        <v>4</v>
      </c>
      <c r="V167" s="430">
        <f t="shared" si="102"/>
        <v>1506666.6666666667</v>
      </c>
      <c r="W167" s="413">
        <f t="shared" si="103"/>
        <v>2</v>
      </c>
      <c r="X167" s="414">
        <f t="shared" si="112"/>
        <v>3013333.3333333335</v>
      </c>
      <c r="Y167" s="414">
        <f t="shared" si="104"/>
        <v>1506666.6666666667</v>
      </c>
      <c r="Z167" s="414">
        <f t="shared" si="105"/>
        <v>1506666.6666666667</v>
      </c>
      <c r="AA167" s="414">
        <f t="shared" si="106"/>
        <v>0</v>
      </c>
      <c r="AB167" s="414">
        <f t="shared" si="107"/>
        <v>0</v>
      </c>
      <c r="AC167" s="414">
        <f t="shared" si="108"/>
        <v>0</v>
      </c>
      <c r="AD167" s="414">
        <f t="shared" si="109"/>
        <v>0</v>
      </c>
      <c r="AE167" s="430">
        <f t="shared" si="113"/>
        <v>6026666.666666667</v>
      </c>
      <c r="AF167" s="430">
        <f t="shared" si="110"/>
        <v>0</v>
      </c>
    </row>
    <row r="168" spans="1:32" s="343" customFormat="1" ht="34" customHeight="1" x14ac:dyDescent="0.2">
      <c r="A168" s="343" t="str">
        <f t="shared" si="111"/>
        <v>02.06.03</v>
      </c>
      <c r="B168" s="498">
        <v>133</v>
      </c>
      <c r="C168" s="440" t="s">
        <v>293</v>
      </c>
      <c r="D168" s="481" t="s">
        <v>187</v>
      </c>
      <c r="E168" s="440"/>
      <c r="F168" s="470" t="s">
        <v>195</v>
      </c>
      <c r="G168" s="442" t="s">
        <v>385</v>
      </c>
      <c r="H168" s="442" t="s">
        <v>548</v>
      </c>
      <c r="I168" s="482">
        <v>2012</v>
      </c>
      <c r="J168" s="441"/>
      <c r="K168" s="440"/>
      <c r="L168" s="440"/>
      <c r="M168" s="440"/>
      <c r="N168" s="441"/>
      <c r="O168" s="440" t="s">
        <v>101</v>
      </c>
      <c r="P168" s="480">
        <v>6026666.666666667</v>
      </c>
      <c r="Q168" s="503" t="s">
        <v>142</v>
      </c>
      <c r="R168" s="454">
        <v>1</v>
      </c>
      <c r="S168" s="443" t="str">
        <f t="shared" si="99"/>
        <v>02.06.03</v>
      </c>
      <c r="T168" s="443" t="str">
        <f t="shared" si="100"/>
        <v>Peralatan Komputer</v>
      </c>
      <c r="U168" s="443">
        <f t="shared" si="101"/>
        <v>4</v>
      </c>
      <c r="V168" s="430">
        <f t="shared" si="102"/>
        <v>1506666.6666666667</v>
      </c>
      <c r="W168" s="413">
        <f t="shared" si="103"/>
        <v>2</v>
      </c>
      <c r="X168" s="414">
        <f t="shared" si="112"/>
        <v>3013333.3333333335</v>
      </c>
      <c r="Y168" s="414">
        <f t="shared" si="104"/>
        <v>1506666.6666666667</v>
      </c>
      <c r="Z168" s="414">
        <f t="shared" si="105"/>
        <v>1506666.6666666667</v>
      </c>
      <c r="AA168" s="414">
        <f t="shared" si="106"/>
        <v>0</v>
      </c>
      <c r="AB168" s="414">
        <f t="shared" si="107"/>
        <v>0</v>
      </c>
      <c r="AC168" s="414">
        <f t="shared" si="108"/>
        <v>0</v>
      </c>
      <c r="AD168" s="414">
        <f t="shared" si="109"/>
        <v>0</v>
      </c>
      <c r="AE168" s="430">
        <f t="shared" si="113"/>
        <v>6026666.666666667</v>
      </c>
      <c r="AF168" s="430">
        <f t="shared" si="110"/>
        <v>0</v>
      </c>
    </row>
    <row r="169" spans="1:32" s="343" customFormat="1" ht="34" customHeight="1" x14ac:dyDescent="0.2">
      <c r="A169" s="343" t="str">
        <f t="shared" si="111"/>
        <v>02.06.03</v>
      </c>
      <c r="B169" s="498">
        <v>134</v>
      </c>
      <c r="C169" s="440" t="s">
        <v>293</v>
      </c>
      <c r="D169" s="481" t="s">
        <v>187</v>
      </c>
      <c r="E169" s="440"/>
      <c r="F169" s="470" t="s">
        <v>195</v>
      </c>
      <c r="G169" s="442" t="s">
        <v>385</v>
      </c>
      <c r="H169" s="442" t="s">
        <v>548</v>
      </c>
      <c r="I169" s="482">
        <v>2012</v>
      </c>
      <c r="J169" s="441"/>
      <c r="K169" s="440"/>
      <c r="L169" s="440"/>
      <c r="M169" s="440"/>
      <c r="N169" s="441"/>
      <c r="O169" s="440" t="s">
        <v>101</v>
      </c>
      <c r="P169" s="480">
        <v>6026666.666666667</v>
      </c>
      <c r="Q169" s="503" t="s">
        <v>63</v>
      </c>
      <c r="R169" s="454">
        <v>1</v>
      </c>
      <c r="S169" s="443" t="str">
        <f t="shared" si="99"/>
        <v>02.06.03</v>
      </c>
      <c r="T169" s="443" t="str">
        <f t="shared" si="100"/>
        <v>Peralatan Komputer</v>
      </c>
      <c r="U169" s="443">
        <f t="shared" si="101"/>
        <v>4</v>
      </c>
      <c r="V169" s="430">
        <f t="shared" si="102"/>
        <v>1506666.6666666667</v>
      </c>
      <c r="W169" s="413">
        <f t="shared" si="103"/>
        <v>2</v>
      </c>
      <c r="X169" s="414">
        <f t="shared" si="112"/>
        <v>3013333.3333333335</v>
      </c>
      <c r="Y169" s="414">
        <f t="shared" si="104"/>
        <v>1506666.6666666667</v>
      </c>
      <c r="Z169" s="414">
        <f t="shared" si="105"/>
        <v>1506666.6666666667</v>
      </c>
      <c r="AA169" s="414">
        <f t="shared" si="106"/>
        <v>0</v>
      </c>
      <c r="AB169" s="414">
        <f t="shared" si="107"/>
        <v>0</v>
      </c>
      <c r="AC169" s="414">
        <f t="shared" si="108"/>
        <v>0</v>
      </c>
      <c r="AD169" s="414">
        <f t="shared" si="109"/>
        <v>0</v>
      </c>
      <c r="AE169" s="430">
        <f t="shared" si="113"/>
        <v>6026666.666666667</v>
      </c>
      <c r="AF169" s="430">
        <f t="shared" si="110"/>
        <v>0</v>
      </c>
    </row>
    <row r="170" spans="1:32" s="343" customFormat="1" ht="41" customHeight="1" x14ac:dyDescent="0.2">
      <c r="A170" s="343" t="str">
        <f t="shared" si="111"/>
        <v>02.06.01</v>
      </c>
      <c r="B170" s="498">
        <v>135</v>
      </c>
      <c r="C170" s="440" t="s">
        <v>417</v>
      </c>
      <c r="D170" s="481" t="s">
        <v>510</v>
      </c>
      <c r="E170" s="440"/>
      <c r="F170" s="470" t="s">
        <v>538</v>
      </c>
      <c r="G170" s="442" t="s">
        <v>386</v>
      </c>
      <c r="H170" s="442" t="s">
        <v>251</v>
      </c>
      <c r="I170" s="482">
        <v>2012</v>
      </c>
      <c r="J170" s="441"/>
      <c r="K170" s="440"/>
      <c r="L170" s="440"/>
      <c r="M170" s="440"/>
      <c r="N170" s="441"/>
      <c r="O170" s="440" t="s">
        <v>101</v>
      </c>
      <c r="P170" s="480">
        <v>13554500</v>
      </c>
      <c r="Q170" s="503" t="s">
        <v>63</v>
      </c>
      <c r="R170" s="454">
        <v>1</v>
      </c>
      <c r="S170" s="443" t="str">
        <f t="shared" si="99"/>
        <v>02.06.01</v>
      </c>
      <c r="T170" s="443" t="str">
        <f t="shared" si="100"/>
        <v>Alat Kantor</v>
      </c>
      <c r="U170" s="443">
        <f t="shared" si="101"/>
        <v>5</v>
      </c>
      <c r="V170" s="430">
        <f t="shared" si="102"/>
        <v>2710900</v>
      </c>
      <c r="W170" s="413">
        <f t="shared" si="103"/>
        <v>2</v>
      </c>
      <c r="X170" s="414">
        <f t="shared" si="112"/>
        <v>5421800</v>
      </c>
      <c r="Y170" s="414">
        <f t="shared" si="104"/>
        <v>2710900</v>
      </c>
      <c r="Z170" s="414">
        <f t="shared" si="105"/>
        <v>2710900</v>
      </c>
      <c r="AA170" s="414">
        <f t="shared" si="106"/>
        <v>2710900</v>
      </c>
      <c r="AB170" s="414">
        <f t="shared" si="107"/>
        <v>0</v>
      </c>
      <c r="AC170" s="414">
        <f t="shared" si="108"/>
        <v>0</v>
      </c>
      <c r="AD170" s="414">
        <f t="shared" si="109"/>
        <v>0</v>
      </c>
      <c r="AE170" s="430">
        <f t="shared" si="113"/>
        <v>13554500</v>
      </c>
      <c r="AF170" s="430">
        <f t="shared" si="110"/>
        <v>0</v>
      </c>
    </row>
    <row r="171" spans="1:32" s="343" customFormat="1" ht="41" customHeight="1" x14ac:dyDescent="0.2">
      <c r="A171" s="343" t="str">
        <f t="shared" si="111"/>
        <v>02.06.01</v>
      </c>
      <c r="B171" s="498">
        <v>136</v>
      </c>
      <c r="C171" s="440" t="s">
        <v>417</v>
      </c>
      <c r="D171" s="481" t="s">
        <v>510</v>
      </c>
      <c r="E171" s="440"/>
      <c r="F171" s="470" t="s">
        <v>538</v>
      </c>
      <c r="G171" s="442" t="s">
        <v>386</v>
      </c>
      <c r="H171" s="442" t="s">
        <v>251</v>
      </c>
      <c r="I171" s="482">
        <v>2012</v>
      </c>
      <c r="J171" s="441"/>
      <c r="K171" s="440"/>
      <c r="L171" s="440"/>
      <c r="M171" s="440"/>
      <c r="N171" s="441"/>
      <c r="O171" s="440" t="s">
        <v>101</v>
      </c>
      <c r="P171" s="480">
        <v>13554500</v>
      </c>
      <c r="Q171" s="503" t="s">
        <v>63</v>
      </c>
      <c r="R171" s="454">
        <v>1</v>
      </c>
      <c r="S171" s="443" t="str">
        <f t="shared" si="99"/>
        <v>02.06.01</v>
      </c>
      <c r="T171" s="443" t="str">
        <f t="shared" si="100"/>
        <v>Alat Kantor</v>
      </c>
      <c r="U171" s="443">
        <f t="shared" si="101"/>
        <v>5</v>
      </c>
      <c r="V171" s="430">
        <f t="shared" si="102"/>
        <v>2710900</v>
      </c>
      <c r="W171" s="413">
        <f t="shared" si="103"/>
        <v>2</v>
      </c>
      <c r="X171" s="414">
        <f t="shared" si="112"/>
        <v>5421800</v>
      </c>
      <c r="Y171" s="414">
        <f t="shared" si="104"/>
        <v>2710900</v>
      </c>
      <c r="Z171" s="414">
        <f t="shared" si="105"/>
        <v>2710900</v>
      </c>
      <c r="AA171" s="414">
        <f t="shared" si="106"/>
        <v>2710900</v>
      </c>
      <c r="AB171" s="414">
        <f t="shared" si="107"/>
        <v>0</v>
      </c>
      <c r="AC171" s="414">
        <f t="shared" si="108"/>
        <v>0</v>
      </c>
      <c r="AD171" s="414">
        <f t="shared" si="109"/>
        <v>0</v>
      </c>
      <c r="AE171" s="430">
        <f t="shared" si="113"/>
        <v>13554500</v>
      </c>
      <c r="AF171" s="430">
        <f t="shared" si="110"/>
        <v>0</v>
      </c>
    </row>
    <row r="172" spans="1:32" s="343" customFormat="1" ht="41" customHeight="1" x14ac:dyDescent="0.2">
      <c r="A172" s="343" t="str">
        <f t="shared" si="111"/>
        <v>02.06.02</v>
      </c>
      <c r="B172" s="498">
        <v>137</v>
      </c>
      <c r="C172" s="440" t="s">
        <v>600</v>
      </c>
      <c r="D172" s="481" t="s">
        <v>511</v>
      </c>
      <c r="E172" s="483" t="s">
        <v>415</v>
      </c>
      <c r="F172" s="470" t="s">
        <v>539</v>
      </c>
      <c r="G172" s="442"/>
      <c r="H172" s="442" t="s">
        <v>474</v>
      </c>
      <c r="I172" s="484">
        <v>2013</v>
      </c>
      <c r="J172" s="441"/>
      <c r="K172" s="440"/>
      <c r="L172" s="440"/>
      <c r="M172" s="440"/>
      <c r="N172" s="441"/>
      <c r="O172" s="440" t="s">
        <v>101</v>
      </c>
      <c r="P172" s="480">
        <v>50149400</v>
      </c>
      <c r="Q172" s="503" t="s">
        <v>63</v>
      </c>
      <c r="R172" s="454">
        <v>1</v>
      </c>
      <c r="S172" s="443" t="str">
        <f t="shared" si="99"/>
        <v>02.06.02</v>
      </c>
      <c r="T172" s="443" t="str">
        <f t="shared" si="100"/>
        <v>Alat Rumah Tangga</v>
      </c>
      <c r="U172" s="443">
        <f t="shared" si="101"/>
        <v>5</v>
      </c>
      <c r="V172" s="430">
        <f t="shared" si="102"/>
        <v>10029880</v>
      </c>
      <c r="W172" s="413">
        <f t="shared" si="103"/>
        <v>1</v>
      </c>
      <c r="X172" s="414">
        <f t="shared" si="112"/>
        <v>10029880</v>
      </c>
      <c r="Y172" s="414">
        <f t="shared" si="104"/>
        <v>10029880</v>
      </c>
      <c r="Z172" s="414">
        <f t="shared" si="105"/>
        <v>10029880</v>
      </c>
      <c r="AA172" s="414">
        <f t="shared" si="106"/>
        <v>10029880</v>
      </c>
      <c r="AB172" s="414">
        <f t="shared" si="107"/>
        <v>10029880</v>
      </c>
      <c r="AC172" s="414">
        <f t="shared" si="108"/>
        <v>0</v>
      </c>
      <c r="AD172" s="414">
        <f t="shared" si="109"/>
        <v>0</v>
      </c>
      <c r="AE172" s="430">
        <f t="shared" si="113"/>
        <v>50149400</v>
      </c>
      <c r="AF172" s="430">
        <f t="shared" si="110"/>
        <v>0</v>
      </c>
    </row>
    <row r="173" spans="1:32" s="343" customFormat="1" ht="41" customHeight="1" x14ac:dyDescent="0.2">
      <c r="A173" s="343" t="str">
        <f t="shared" si="111"/>
        <v>02.06.02</v>
      </c>
      <c r="B173" s="498">
        <v>138</v>
      </c>
      <c r="C173" s="440" t="s">
        <v>275</v>
      </c>
      <c r="D173" s="481" t="s">
        <v>229</v>
      </c>
      <c r="E173" s="483" t="s">
        <v>415</v>
      </c>
      <c r="F173" s="470" t="s">
        <v>540</v>
      </c>
      <c r="G173" s="442"/>
      <c r="H173" s="442" t="s">
        <v>474</v>
      </c>
      <c r="I173" s="484">
        <v>2013</v>
      </c>
      <c r="J173" s="441"/>
      <c r="K173" s="440"/>
      <c r="L173" s="440"/>
      <c r="M173" s="440"/>
      <c r="N173" s="441"/>
      <c r="O173" s="440" t="s">
        <v>101</v>
      </c>
      <c r="P173" s="480">
        <v>34224212.07722456</v>
      </c>
      <c r="Q173" s="503" t="s">
        <v>63</v>
      </c>
      <c r="R173" s="454">
        <v>1</v>
      </c>
      <c r="S173" s="443" t="str">
        <f t="shared" si="99"/>
        <v>02.06.02</v>
      </c>
      <c r="T173" s="443" t="str">
        <f t="shared" si="100"/>
        <v>Alat Rumah Tangga</v>
      </c>
      <c r="U173" s="443">
        <f t="shared" si="101"/>
        <v>5</v>
      </c>
      <c r="V173" s="430">
        <f t="shared" si="102"/>
        <v>6844842.4154449124</v>
      </c>
      <c r="W173" s="413">
        <f t="shared" si="103"/>
        <v>1</v>
      </c>
      <c r="X173" s="414">
        <f t="shared" si="112"/>
        <v>6844842.4154449124</v>
      </c>
      <c r="Y173" s="414">
        <f t="shared" si="104"/>
        <v>6844842.4154449124</v>
      </c>
      <c r="Z173" s="414">
        <f t="shared" si="105"/>
        <v>6844842.4154449124</v>
      </c>
      <c r="AA173" s="414">
        <f t="shared" si="106"/>
        <v>6844842.4154449124</v>
      </c>
      <c r="AB173" s="414">
        <f t="shared" si="107"/>
        <v>6844842.4154449124</v>
      </c>
      <c r="AC173" s="414">
        <f t="shared" si="108"/>
        <v>0</v>
      </c>
      <c r="AD173" s="414">
        <f t="shared" si="109"/>
        <v>0</v>
      </c>
      <c r="AE173" s="430">
        <f t="shared" si="113"/>
        <v>34224212.07722456</v>
      </c>
      <c r="AF173" s="430">
        <f t="shared" si="110"/>
        <v>0</v>
      </c>
    </row>
    <row r="174" spans="1:32" s="343" customFormat="1" ht="41" customHeight="1" x14ac:dyDescent="0.2">
      <c r="A174" s="343" t="str">
        <f t="shared" si="111"/>
        <v>02.06.02</v>
      </c>
      <c r="B174" s="498">
        <v>139</v>
      </c>
      <c r="C174" s="440" t="s">
        <v>419</v>
      </c>
      <c r="D174" s="481" t="s">
        <v>512</v>
      </c>
      <c r="E174" s="483" t="s">
        <v>415</v>
      </c>
      <c r="F174" s="470" t="s">
        <v>541</v>
      </c>
      <c r="G174" s="442"/>
      <c r="H174" s="442" t="s">
        <v>474</v>
      </c>
      <c r="I174" s="484">
        <v>2013</v>
      </c>
      <c r="J174" s="441"/>
      <c r="K174" s="440"/>
      <c r="L174" s="440"/>
      <c r="M174" s="440"/>
      <c r="N174" s="441"/>
      <c r="O174" s="440" t="s">
        <v>101</v>
      </c>
      <c r="P174" s="480">
        <v>14498787.92277544</v>
      </c>
      <c r="Q174" s="503" t="s">
        <v>63</v>
      </c>
      <c r="R174" s="454">
        <v>1</v>
      </c>
      <c r="S174" s="443" t="str">
        <f t="shared" si="99"/>
        <v>02.06.02</v>
      </c>
      <c r="T174" s="443" t="str">
        <f t="shared" si="100"/>
        <v>Alat Rumah Tangga</v>
      </c>
      <c r="U174" s="443">
        <f t="shared" si="101"/>
        <v>5</v>
      </c>
      <c r="V174" s="430">
        <f t="shared" si="102"/>
        <v>2899757.5845550881</v>
      </c>
      <c r="W174" s="413">
        <f t="shared" si="103"/>
        <v>1</v>
      </c>
      <c r="X174" s="414">
        <f t="shared" si="112"/>
        <v>2899757.5845550881</v>
      </c>
      <c r="Y174" s="414">
        <f t="shared" si="104"/>
        <v>2899757.5845550881</v>
      </c>
      <c r="Z174" s="414">
        <f t="shared" si="105"/>
        <v>2899757.5845550881</v>
      </c>
      <c r="AA174" s="414">
        <f t="shared" si="106"/>
        <v>2899757.5845550881</v>
      </c>
      <c r="AB174" s="414">
        <f t="shared" si="107"/>
        <v>2899757.5845550881</v>
      </c>
      <c r="AC174" s="414">
        <f t="shared" si="108"/>
        <v>0</v>
      </c>
      <c r="AD174" s="414">
        <f t="shared" si="109"/>
        <v>0</v>
      </c>
      <c r="AE174" s="430">
        <f t="shared" si="113"/>
        <v>14498787.92277544</v>
      </c>
      <c r="AF174" s="430">
        <f t="shared" si="110"/>
        <v>0</v>
      </c>
    </row>
    <row r="175" spans="1:32" s="343" customFormat="1" ht="41" customHeight="1" x14ac:dyDescent="0.2">
      <c r="A175" s="343" t="str">
        <f t="shared" si="111"/>
        <v>02.06.03</v>
      </c>
      <c r="B175" s="498">
        <v>140</v>
      </c>
      <c r="C175" s="440" t="s">
        <v>293</v>
      </c>
      <c r="D175" s="481" t="s">
        <v>513</v>
      </c>
      <c r="E175" s="483" t="s">
        <v>416</v>
      </c>
      <c r="F175" s="470" t="s">
        <v>542</v>
      </c>
      <c r="G175" s="442"/>
      <c r="H175" s="442" t="s">
        <v>474</v>
      </c>
      <c r="I175" s="484">
        <v>2013</v>
      </c>
      <c r="J175" s="441"/>
      <c r="K175" s="440"/>
      <c r="L175" s="440"/>
      <c r="M175" s="440"/>
      <c r="N175" s="441"/>
      <c r="O175" s="440" t="s">
        <v>101</v>
      </c>
      <c r="P175" s="480">
        <v>44043000</v>
      </c>
      <c r="Q175" s="503" t="s">
        <v>63</v>
      </c>
      <c r="R175" s="454">
        <v>3</v>
      </c>
      <c r="S175" s="443" t="str">
        <f t="shared" si="99"/>
        <v>02.06.03</v>
      </c>
      <c r="T175" s="443" t="str">
        <f t="shared" si="100"/>
        <v>Peralatan Komputer</v>
      </c>
      <c r="U175" s="443">
        <f t="shared" si="101"/>
        <v>4</v>
      </c>
      <c r="V175" s="430">
        <f t="shared" si="102"/>
        <v>11010750</v>
      </c>
      <c r="W175" s="413">
        <f t="shared" si="103"/>
        <v>1</v>
      </c>
      <c r="X175" s="414">
        <f t="shared" si="112"/>
        <v>11010750</v>
      </c>
      <c r="Y175" s="414">
        <f t="shared" si="104"/>
        <v>11010750</v>
      </c>
      <c r="Z175" s="414">
        <f t="shared" si="105"/>
        <v>11010750</v>
      </c>
      <c r="AA175" s="414">
        <f t="shared" si="106"/>
        <v>11010750</v>
      </c>
      <c r="AB175" s="414">
        <f t="shared" si="107"/>
        <v>0</v>
      </c>
      <c r="AC175" s="414">
        <f t="shared" si="108"/>
        <v>0</v>
      </c>
      <c r="AD175" s="414">
        <f t="shared" si="109"/>
        <v>0</v>
      </c>
      <c r="AE175" s="430">
        <f t="shared" si="113"/>
        <v>44043000</v>
      </c>
      <c r="AF175" s="430">
        <f t="shared" si="110"/>
        <v>0</v>
      </c>
    </row>
    <row r="176" spans="1:32" s="343" customFormat="1" ht="41" customHeight="1" x14ac:dyDescent="0.2">
      <c r="A176" s="343" t="str">
        <f t="shared" si="111"/>
        <v>02.06.01</v>
      </c>
      <c r="B176" s="498">
        <v>141</v>
      </c>
      <c r="C176" s="440" t="s">
        <v>618</v>
      </c>
      <c r="D176" s="457" t="s">
        <v>514</v>
      </c>
      <c r="E176" s="483" t="s">
        <v>415</v>
      </c>
      <c r="F176" s="442" t="s">
        <v>150</v>
      </c>
      <c r="G176" s="440"/>
      <c r="H176" s="442" t="s">
        <v>474</v>
      </c>
      <c r="I176" s="484">
        <v>2013</v>
      </c>
      <c r="J176" s="441"/>
      <c r="K176" s="440"/>
      <c r="L176" s="440"/>
      <c r="M176" s="440"/>
      <c r="N176" s="441"/>
      <c r="O176" s="440" t="s">
        <v>101</v>
      </c>
      <c r="P176" s="480">
        <v>30163703.075291622</v>
      </c>
      <c r="Q176" s="503" t="s">
        <v>63</v>
      </c>
      <c r="R176" s="454">
        <v>1</v>
      </c>
      <c r="S176" s="443" t="str">
        <f t="shared" si="99"/>
        <v>02.06.01</v>
      </c>
      <c r="T176" s="443" t="str">
        <f t="shared" si="100"/>
        <v>Alat Kantor</v>
      </c>
      <c r="U176" s="443">
        <f t="shared" si="101"/>
        <v>5</v>
      </c>
      <c r="V176" s="430">
        <f t="shared" si="102"/>
        <v>6032740.6150583243</v>
      </c>
      <c r="W176" s="413">
        <f t="shared" si="103"/>
        <v>1</v>
      </c>
      <c r="X176" s="414">
        <f t="shared" si="112"/>
        <v>6032740.6150583243</v>
      </c>
      <c r="Y176" s="414">
        <f t="shared" si="104"/>
        <v>6032740.6150583243</v>
      </c>
      <c r="Z176" s="414">
        <f t="shared" si="105"/>
        <v>6032740.6150583243</v>
      </c>
      <c r="AA176" s="414">
        <f t="shared" si="106"/>
        <v>6032740.6150583243</v>
      </c>
      <c r="AB176" s="414">
        <f t="shared" si="107"/>
        <v>6032740.6150583243</v>
      </c>
      <c r="AC176" s="414">
        <f t="shared" si="108"/>
        <v>0</v>
      </c>
      <c r="AD176" s="414">
        <f t="shared" si="109"/>
        <v>0</v>
      </c>
      <c r="AE176" s="430">
        <f t="shared" si="113"/>
        <v>30163703.075291622</v>
      </c>
      <c r="AF176" s="430">
        <f t="shared" si="110"/>
        <v>0</v>
      </c>
    </row>
    <row r="177" spans="1:32" s="343" customFormat="1" ht="41" customHeight="1" x14ac:dyDescent="0.2">
      <c r="A177" s="343" t="str">
        <f t="shared" si="111"/>
        <v>02.06.02</v>
      </c>
      <c r="B177" s="498">
        <v>142</v>
      </c>
      <c r="C177" s="440" t="s">
        <v>623</v>
      </c>
      <c r="D177" s="441" t="s">
        <v>515</v>
      </c>
      <c r="E177" s="440" t="s">
        <v>415</v>
      </c>
      <c r="F177" s="442" t="s">
        <v>543</v>
      </c>
      <c r="G177" s="440"/>
      <c r="H177" s="440" t="s">
        <v>474</v>
      </c>
      <c r="I177" s="485">
        <v>2013</v>
      </c>
      <c r="J177" s="441"/>
      <c r="K177" s="440"/>
      <c r="L177" s="440"/>
      <c r="M177" s="440"/>
      <c r="N177" s="441"/>
      <c r="O177" s="455" t="s">
        <v>101</v>
      </c>
      <c r="P177" s="486">
        <v>13664296.924708378</v>
      </c>
      <c r="Q177" s="503" t="s">
        <v>84</v>
      </c>
      <c r="R177" s="454">
        <v>1</v>
      </c>
      <c r="S177" s="443" t="str">
        <f t="shared" si="99"/>
        <v>02.06.02</v>
      </c>
      <c r="T177" s="443" t="str">
        <f t="shared" si="100"/>
        <v>Alat Rumah Tangga</v>
      </c>
      <c r="U177" s="443">
        <f t="shared" si="101"/>
        <v>5</v>
      </c>
      <c r="V177" s="430">
        <f t="shared" si="102"/>
        <v>2732859.3849416757</v>
      </c>
      <c r="W177" s="413">
        <f t="shared" si="103"/>
        <v>1</v>
      </c>
      <c r="X177" s="414">
        <f t="shared" si="112"/>
        <v>2732859.3849416757</v>
      </c>
      <c r="Y177" s="414">
        <f t="shared" si="104"/>
        <v>2732859.3849416757</v>
      </c>
      <c r="Z177" s="414">
        <f t="shared" si="105"/>
        <v>2732859.3849416757</v>
      </c>
      <c r="AA177" s="414">
        <f t="shared" si="106"/>
        <v>2732859.3849416757</v>
      </c>
      <c r="AB177" s="414">
        <f t="shared" si="107"/>
        <v>2732859.3849416757</v>
      </c>
      <c r="AC177" s="414">
        <f t="shared" si="108"/>
        <v>0</v>
      </c>
      <c r="AD177" s="414">
        <f t="shared" si="109"/>
        <v>0</v>
      </c>
      <c r="AE177" s="430">
        <f t="shared" si="113"/>
        <v>13664296.924708378</v>
      </c>
      <c r="AF177" s="430">
        <f t="shared" si="110"/>
        <v>0</v>
      </c>
    </row>
    <row r="178" spans="1:32" s="343" customFormat="1" ht="41" customHeight="1" x14ac:dyDescent="0.2">
      <c r="A178" s="343" t="str">
        <f t="shared" si="111"/>
        <v>02.06.03</v>
      </c>
      <c r="B178" s="498">
        <v>143</v>
      </c>
      <c r="C178" s="440" t="s">
        <v>295</v>
      </c>
      <c r="D178" s="441" t="s">
        <v>496</v>
      </c>
      <c r="E178" s="440" t="s">
        <v>434</v>
      </c>
      <c r="F178" s="442" t="s">
        <v>474</v>
      </c>
      <c r="G178" s="440"/>
      <c r="H178" s="442" t="s">
        <v>158</v>
      </c>
      <c r="I178" s="487">
        <v>2014</v>
      </c>
      <c r="J178" s="441"/>
      <c r="K178" s="440"/>
      <c r="L178" s="440"/>
      <c r="M178" s="440"/>
      <c r="N178" s="441"/>
      <c r="O178" s="455" t="s">
        <v>101</v>
      </c>
      <c r="P178" s="486">
        <v>9772220.6506364923</v>
      </c>
      <c r="Q178" s="503"/>
      <c r="R178" s="454">
        <v>4</v>
      </c>
      <c r="S178" s="443" t="str">
        <f t="shared" si="99"/>
        <v>02.06.03</v>
      </c>
      <c r="T178" s="443" t="str">
        <f t="shared" si="100"/>
        <v>Peralatan Komputer</v>
      </c>
      <c r="U178" s="443">
        <f t="shared" si="101"/>
        <v>4</v>
      </c>
      <c r="V178" s="430">
        <f t="shared" si="102"/>
        <v>2443055.1626591231</v>
      </c>
      <c r="W178" s="413">
        <f t="shared" si="103"/>
        <v>0</v>
      </c>
      <c r="X178" s="414">
        <f t="shared" si="112"/>
        <v>0</v>
      </c>
      <c r="Y178" s="414">
        <f t="shared" si="104"/>
        <v>2443055.1626591231</v>
      </c>
      <c r="Z178" s="414">
        <f t="shared" si="105"/>
        <v>2443055.1626591231</v>
      </c>
      <c r="AA178" s="414">
        <f t="shared" si="106"/>
        <v>2443055.1626591231</v>
      </c>
      <c r="AB178" s="414">
        <f t="shared" si="107"/>
        <v>2443055.1626591231</v>
      </c>
      <c r="AC178" s="414">
        <f t="shared" si="108"/>
        <v>0</v>
      </c>
      <c r="AD178" s="414">
        <f t="shared" si="109"/>
        <v>0</v>
      </c>
      <c r="AE178" s="430">
        <f t="shared" si="113"/>
        <v>9772220.6506364923</v>
      </c>
      <c r="AF178" s="430">
        <f t="shared" si="110"/>
        <v>0</v>
      </c>
    </row>
    <row r="179" spans="1:32" s="343" customFormat="1" ht="41" customHeight="1" x14ac:dyDescent="0.2">
      <c r="A179" s="343" t="str">
        <f t="shared" si="111"/>
        <v>02.06.03</v>
      </c>
      <c r="B179" s="498">
        <v>144</v>
      </c>
      <c r="C179" s="440" t="s">
        <v>295</v>
      </c>
      <c r="D179" s="441" t="s">
        <v>496</v>
      </c>
      <c r="E179" s="440" t="s">
        <v>425</v>
      </c>
      <c r="F179" s="442" t="s">
        <v>474</v>
      </c>
      <c r="G179" s="440"/>
      <c r="H179" s="442" t="s">
        <v>158</v>
      </c>
      <c r="I179" s="487">
        <v>2014</v>
      </c>
      <c r="J179" s="441"/>
      <c r="K179" s="440"/>
      <c r="L179" s="440"/>
      <c r="M179" s="440"/>
      <c r="N179" s="441"/>
      <c r="O179" s="455" t="s">
        <v>101</v>
      </c>
      <c r="P179" s="486">
        <v>5117779.3493635077</v>
      </c>
      <c r="Q179" s="503"/>
      <c r="R179" s="454">
        <v>2</v>
      </c>
      <c r="S179" s="443" t="str">
        <f t="shared" si="99"/>
        <v>02.06.03</v>
      </c>
      <c r="T179" s="443" t="str">
        <f t="shared" si="100"/>
        <v>Peralatan Komputer</v>
      </c>
      <c r="U179" s="443">
        <f t="shared" si="101"/>
        <v>4</v>
      </c>
      <c r="V179" s="430">
        <f t="shared" si="102"/>
        <v>1279444.8373408769</v>
      </c>
      <c r="W179" s="413">
        <f t="shared" si="103"/>
        <v>0</v>
      </c>
      <c r="X179" s="414">
        <f t="shared" si="112"/>
        <v>0</v>
      </c>
      <c r="Y179" s="414">
        <f t="shared" si="104"/>
        <v>1279444.8373408769</v>
      </c>
      <c r="Z179" s="414">
        <f t="shared" si="105"/>
        <v>1279444.8373408769</v>
      </c>
      <c r="AA179" s="414">
        <f t="shared" si="106"/>
        <v>1279444.8373408769</v>
      </c>
      <c r="AB179" s="414">
        <f t="shared" si="107"/>
        <v>1279444.8373408769</v>
      </c>
      <c r="AC179" s="414">
        <f t="shared" si="108"/>
        <v>0</v>
      </c>
      <c r="AD179" s="414">
        <f t="shared" si="109"/>
        <v>0</v>
      </c>
      <c r="AE179" s="430">
        <f t="shared" si="113"/>
        <v>5117779.3493635077</v>
      </c>
      <c r="AF179" s="430">
        <f t="shared" si="110"/>
        <v>0</v>
      </c>
    </row>
    <row r="180" spans="1:32" s="343" customFormat="1" ht="41" customHeight="1" x14ac:dyDescent="0.2">
      <c r="A180" s="343" t="str">
        <f t="shared" si="111"/>
        <v>02.06.01</v>
      </c>
      <c r="B180" s="498">
        <v>145</v>
      </c>
      <c r="C180" s="440" t="s">
        <v>306</v>
      </c>
      <c r="D180" s="488" t="s">
        <v>518</v>
      </c>
      <c r="E180" s="440" t="s">
        <v>415</v>
      </c>
      <c r="F180" s="442" t="s">
        <v>544</v>
      </c>
      <c r="G180" s="440"/>
      <c r="H180" s="442" t="s">
        <v>158</v>
      </c>
      <c r="I180" s="487">
        <v>2014</v>
      </c>
      <c r="J180" s="441"/>
      <c r="K180" s="440"/>
      <c r="L180" s="440"/>
      <c r="M180" s="440"/>
      <c r="N180" s="441"/>
      <c r="O180" s="455" t="s">
        <v>101</v>
      </c>
      <c r="P180" s="486">
        <v>35148000</v>
      </c>
      <c r="Q180" s="503"/>
      <c r="R180" s="454">
        <v>1</v>
      </c>
      <c r="S180" s="443" t="str">
        <f t="shared" si="99"/>
        <v>02.06.01</v>
      </c>
      <c r="T180" s="443" t="str">
        <f t="shared" si="100"/>
        <v>Alat Kantor</v>
      </c>
      <c r="U180" s="443">
        <f t="shared" si="101"/>
        <v>5</v>
      </c>
      <c r="V180" s="430">
        <f t="shared" si="102"/>
        <v>7029600</v>
      </c>
      <c r="W180" s="413">
        <f t="shared" si="103"/>
        <v>0</v>
      </c>
      <c r="X180" s="414">
        <f t="shared" si="112"/>
        <v>0</v>
      </c>
      <c r="Y180" s="414">
        <f t="shared" si="104"/>
        <v>7029600</v>
      </c>
      <c r="Z180" s="414">
        <f t="shared" si="105"/>
        <v>7029600</v>
      </c>
      <c r="AA180" s="414">
        <f t="shared" si="106"/>
        <v>7029600</v>
      </c>
      <c r="AB180" s="414">
        <f t="shared" si="107"/>
        <v>7029600</v>
      </c>
      <c r="AC180" s="414">
        <f t="shared" si="108"/>
        <v>7029600</v>
      </c>
      <c r="AD180" s="414">
        <f t="shared" si="109"/>
        <v>0</v>
      </c>
      <c r="AE180" s="430">
        <f t="shared" si="113"/>
        <v>35148000</v>
      </c>
      <c r="AF180" s="430">
        <f t="shared" si="110"/>
        <v>0</v>
      </c>
    </row>
    <row r="181" spans="1:32" s="343" customFormat="1" ht="34" customHeight="1" x14ac:dyDescent="0.2">
      <c r="A181" s="343" t="str">
        <f t="shared" si="111"/>
        <v>02.06.02</v>
      </c>
      <c r="B181" s="498">
        <v>146</v>
      </c>
      <c r="C181" s="440" t="s">
        <v>613</v>
      </c>
      <c r="D181" s="441" t="s">
        <v>519</v>
      </c>
      <c r="E181" s="440" t="s">
        <v>415</v>
      </c>
      <c r="F181" s="442" t="s">
        <v>474</v>
      </c>
      <c r="G181" s="440"/>
      <c r="H181" s="442" t="s">
        <v>154</v>
      </c>
      <c r="I181" s="487">
        <v>2014</v>
      </c>
      <c r="J181" s="441"/>
      <c r="K181" s="440"/>
      <c r="L181" s="440"/>
      <c r="M181" s="440"/>
      <c r="N181" s="441"/>
      <c r="O181" s="455" t="s">
        <v>101</v>
      </c>
      <c r="P181" s="486">
        <v>12719804.86663547</v>
      </c>
      <c r="Q181" s="503"/>
      <c r="R181" s="454">
        <v>1</v>
      </c>
      <c r="S181" s="443" t="str">
        <f t="shared" si="99"/>
        <v>02.06.02</v>
      </c>
      <c r="T181" s="443" t="str">
        <f t="shared" si="100"/>
        <v>Alat Rumah Tangga</v>
      </c>
      <c r="U181" s="443">
        <f t="shared" si="101"/>
        <v>5</v>
      </c>
      <c r="V181" s="430">
        <f t="shared" si="102"/>
        <v>2543960.9733270938</v>
      </c>
      <c r="W181" s="413">
        <f t="shared" si="103"/>
        <v>0</v>
      </c>
      <c r="X181" s="414">
        <f t="shared" si="112"/>
        <v>0</v>
      </c>
      <c r="Y181" s="414">
        <f t="shared" si="104"/>
        <v>2543960.9733270938</v>
      </c>
      <c r="Z181" s="414">
        <f t="shared" si="105"/>
        <v>2543960.9733270938</v>
      </c>
      <c r="AA181" s="414">
        <f t="shared" si="106"/>
        <v>2543960.9733270938</v>
      </c>
      <c r="AB181" s="414">
        <f t="shared" si="107"/>
        <v>2543960.9733270938</v>
      </c>
      <c r="AC181" s="414">
        <f t="shared" si="108"/>
        <v>2543960.9733270938</v>
      </c>
      <c r="AD181" s="414">
        <f t="shared" si="109"/>
        <v>0</v>
      </c>
      <c r="AE181" s="430">
        <f t="shared" si="113"/>
        <v>12719804.866635468</v>
      </c>
      <c r="AF181" s="430">
        <f t="shared" si="110"/>
        <v>0</v>
      </c>
    </row>
    <row r="182" spans="1:32" s="343" customFormat="1" ht="34" customHeight="1" x14ac:dyDescent="0.2">
      <c r="A182" s="343" t="str">
        <f t="shared" si="111"/>
        <v>02.06.02</v>
      </c>
      <c r="B182" s="498">
        <v>147</v>
      </c>
      <c r="C182" s="440" t="s">
        <v>613</v>
      </c>
      <c r="D182" s="441" t="s">
        <v>519</v>
      </c>
      <c r="E182" s="440">
        <v>2</v>
      </c>
      <c r="F182" s="442" t="s">
        <v>474</v>
      </c>
      <c r="G182" s="440"/>
      <c r="H182" s="442" t="s">
        <v>550</v>
      </c>
      <c r="I182" s="487">
        <v>2014</v>
      </c>
      <c r="J182" s="441"/>
      <c r="K182" s="440"/>
      <c r="L182" s="440"/>
      <c r="M182" s="440"/>
      <c r="N182" s="441"/>
      <c r="O182" s="455" t="s">
        <v>101</v>
      </c>
      <c r="P182" s="486">
        <v>2564633.5985025736</v>
      </c>
      <c r="Q182" s="503"/>
      <c r="R182" s="454">
        <v>1</v>
      </c>
      <c r="S182" s="443" t="str">
        <f t="shared" si="99"/>
        <v>02.06.02</v>
      </c>
      <c r="T182" s="443" t="str">
        <f t="shared" si="100"/>
        <v>Alat Rumah Tangga</v>
      </c>
      <c r="U182" s="443">
        <f t="shared" si="101"/>
        <v>5</v>
      </c>
      <c r="V182" s="430">
        <f t="shared" si="102"/>
        <v>512926.71970051469</v>
      </c>
      <c r="W182" s="413">
        <f t="shared" si="103"/>
        <v>0</v>
      </c>
      <c r="X182" s="414">
        <f t="shared" si="112"/>
        <v>0</v>
      </c>
      <c r="Y182" s="414">
        <f t="shared" si="104"/>
        <v>512926.71970051469</v>
      </c>
      <c r="Z182" s="414">
        <f t="shared" si="105"/>
        <v>512926.71970051469</v>
      </c>
      <c r="AA182" s="414">
        <f t="shared" si="106"/>
        <v>512926.71970051469</v>
      </c>
      <c r="AB182" s="414">
        <f t="shared" si="107"/>
        <v>512926.71970051469</v>
      </c>
      <c r="AC182" s="414">
        <f t="shared" si="108"/>
        <v>512926.71970051469</v>
      </c>
      <c r="AD182" s="414">
        <f t="shared" si="109"/>
        <v>0</v>
      </c>
      <c r="AE182" s="430">
        <f t="shared" si="113"/>
        <v>2564633.5985025736</v>
      </c>
      <c r="AF182" s="430">
        <f t="shared" si="110"/>
        <v>0</v>
      </c>
    </row>
    <row r="183" spans="1:32" s="343" customFormat="1" ht="34" customHeight="1" x14ac:dyDescent="0.2">
      <c r="A183" s="343" t="str">
        <f t="shared" si="111"/>
        <v>02.06.04</v>
      </c>
      <c r="B183" s="498">
        <v>148</v>
      </c>
      <c r="C183" s="440" t="s">
        <v>611</v>
      </c>
      <c r="D183" s="441" t="s">
        <v>520</v>
      </c>
      <c r="E183" s="440" t="s">
        <v>415</v>
      </c>
      <c r="F183" s="442" t="s">
        <v>150</v>
      </c>
      <c r="G183" s="440"/>
      <c r="H183" s="442" t="s">
        <v>474</v>
      </c>
      <c r="I183" s="455">
        <v>2015</v>
      </c>
      <c r="J183" s="441"/>
      <c r="K183" s="440"/>
      <c r="L183" s="440"/>
      <c r="M183" s="440"/>
      <c r="N183" s="441"/>
      <c r="O183" s="455" t="s">
        <v>101</v>
      </c>
      <c r="P183" s="486">
        <v>5708217.6568573015</v>
      </c>
      <c r="Q183" s="503"/>
      <c r="R183" s="454">
        <v>1</v>
      </c>
      <c r="S183" s="443" t="str">
        <f t="shared" si="99"/>
        <v>02.06.04</v>
      </c>
      <c r="T183" s="443" t="str">
        <f t="shared" si="100"/>
        <v>Meja Dan Kursi Kerja/Rapat Pejabat</v>
      </c>
      <c r="U183" s="443">
        <f t="shared" si="101"/>
        <v>5</v>
      </c>
      <c r="V183" s="430">
        <f t="shared" si="102"/>
        <v>1141643.5313714603</v>
      </c>
      <c r="W183" s="413">
        <f t="shared" si="103"/>
        <v>0</v>
      </c>
      <c r="X183" s="414">
        <f t="shared" si="112"/>
        <v>0</v>
      </c>
      <c r="Y183" s="414"/>
      <c r="Z183" s="414">
        <f t="shared" si="105"/>
        <v>1141643.5313714603</v>
      </c>
      <c r="AA183" s="414">
        <f t="shared" si="106"/>
        <v>1141643.5313714603</v>
      </c>
      <c r="AB183" s="414">
        <f t="shared" si="107"/>
        <v>1141643.5313714603</v>
      </c>
      <c r="AC183" s="414">
        <f t="shared" si="108"/>
        <v>1141643.5313714603</v>
      </c>
      <c r="AD183" s="414">
        <f t="shared" si="109"/>
        <v>1141643.5313714603</v>
      </c>
      <c r="AE183" s="430">
        <f t="shared" si="113"/>
        <v>5708217.6568573015</v>
      </c>
      <c r="AF183" s="430">
        <f t="shared" si="110"/>
        <v>0</v>
      </c>
    </row>
    <row r="184" spans="1:32" s="343" customFormat="1" ht="34" customHeight="1" x14ac:dyDescent="0.2">
      <c r="A184" s="343" t="str">
        <f t="shared" si="111"/>
        <v>02.06.04</v>
      </c>
      <c r="B184" s="498">
        <v>149</v>
      </c>
      <c r="C184" s="440" t="s">
        <v>611</v>
      </c>
      <c r="D184" s="441" t="s">
        <v>521</v>
      </c>
      <c r="E184" s="440" t="s">
        <v>415</v>
      </c>
      <c r="F184" s="442" t="s">
        <v>150</v>
      </c>
      <c r="G184" s="440"/>
      <c r="H184" s="442" t="s">
        <v>474</v>
      </c>
      <c r="I184" s="455">
        <v>2015</v>
      </c>
      <c r="J184" s="441"/>
      <c r="K184" s="440"/>
      <c r="L184" s="440"/>
      <c r="M184" s="440"/>
      <c r="N184" s="441"/>
      <c r="O184" s="455" t="s">
        <v>101</v>
      </c>
      <c r="P184" s="486">
        <v>2797026.6518600779</v>
      </c>
      <c r="Q184" s="503"/>
      <c r="R184" s="454">
        <v>1</v>
      </c>
      <c r="S184" s="443" t="str">
        <f t="shared" si="99"/>
        <v>02.06.04</v>
      </c>
      <c r="T184" s="443" t="str">
        <f t="shared" si="100"/>
        <v>Meja Dan Kursi Kerja/Rapat Pejabat</v>
      </c>
      <c r="U184" s="443">
        <f t="shared" si="101"/>
        <v>5</v>
      </c>
      <c r="V184" s="430">
        <f t="shared" si="102"/>
        <v>559405.3303720156</v>
      </c>
      <c r="W184" s="413">
        <f t="shared" si="103"/>
        <v>0</v>
      </c>
      <c r="X184" s="414">
        <f t="shared" si="112"/>
        <v>0</v>
      </c>
      <c r="Y184" s="414"/>
      <c r="Z184" s="414">
        <f t="shared" si="105"/>
        <v>559405.3303720156</v>
      </c>
      <c r="AA184" s="414">
        <f t="shared" si="106"/>
        <v>559405.3303720156</v>
      </c>
      <c r="AB184" s="414">
        <f t="shared" si="107"/>
        <v>559405.3303720156</v>
      </c>
      <c r="AC184" s="414">
        <f t="shared" si="108"/>
        <v>559405.3303720156</v>
      </c>
      <c r="AD184" s="414">
        <f t="shared" si="109"/>
        <v>559405.3303720156</v>
      </c>
      <c r="AE184" s="430">
        <f t="shared" si="113"/>
        <v>2797026.6518600779</v>
      </c>
      <c r="AF184" s="430">
        <f t="shared" si="110"/>
        <v>0</v>
      </c>
    </row>
    <row r="185" spans="1:32" s="343" customFormat="1" ht="34" customHeight="1" x14ac:dyDescent="0.2">
      <c r="A185" s="343" t="str">
        <f t="shared" si="111"/>
        <v>02.06.04</v>
      </c>
      <c r="B185" s="498">
        <v>150</v>
      </c>
      <c r="C185" s="440" t="s">
        <v>611</v>
      </c>
      <c r="D185" s="441" t="s">
        <v>522</v>
      </c>
      <c r="E185" s="440" t="s">
        <v>439</v>
      </c>
      <c r="F185" s="442" t="s">
        <v>150</v>
      </c>
      <c r="G185" s="440"/>
      <c r="H185" s="442" t="s">
        <v>474</v>
      </c>
      <c r="I185" s="455">
        <v>2015</v>
      </c>
      <c r="J185" s="441"/>
      <c r="K185" s="440"/>
      <c r="L185" s="440"/>
      <c r="M185" s="440"/>
      <c r="N185" s="441"/>
      <c r="O185" s="455" t="s">
        <v>101</v>
      </c>
      <c r="P185" s="486">
        <v>12055755.691282621</v>
      </c>
      <c r="Q185" s="503"/>
      <c r="R185" s="454">
        <v>6</v>
      </c>
      <c r="S185" s="443" t="str">
        <f t="shared" si="99"/>
        <v>02.06.04</v>
      </c>
      <c r="T185" s="443" t="str">
        <f t="shared" si="100"/>
        <v>Meja Dan Kursi Kerja/Rapat Pejabat</v>
      </c>
      <c r="U185" s="443">
        <f t="shared" si="101"/>
        <v>5</v>
      </c>
      <c r="V185" s="430">
        <f t="shared" si="102"/>
        <v>2411151.1382565242</v>
      </c>
      <c r="W185" s="413">
        <f t="shared" si="103"/>
        <v>0</v>
      </c>
      <c r="X185" s="414">
        <f t="shared" si="112"/>
        <v>0</v>
      </c>
      <c r="Y185" s="414"/>
      <c r="Z185" s="414">
        <f t="shared" si="105"/>
        <v>2411151.1382565242</v>
      </c>
      <c r="AA185" s="414">
        <f t="shared" si="106"/>
        <v>2411151.1382565242</v>
      </c>
      <c r="AB185" s="414">
        <f t="shared" si="107"/>
        <v>2411151.1382565242</v>
      </c>
      <c r="AC185" s="414">
        <f t="shared" si="108"/>
        <v>2411151.1382565242</v>
      </c>
      <c r="AD185" s="414">
        <f t="shared" si="109"/>
        <v>2411151.1382565242</v>
      </c>
      <c r="AE185" s="430">
        <f t="shared" si="113"/>
        <v>12055755.691282621</v>
      </c>
      <c r="AF185" s="430">
        <f t="shared" si="110"/>
        <v>0</v>
      </c>
    </row>
    <row r="186" spans="1:32" s="343" customFormat="1" ht="34" customHeight="1" x14ac:dyDescent="0.2">
      <c r="A186" s="343" t="str">
        <f t="shared" si="111"/>
        <v>02.06.02</v>
      </c>
      <c r="B186" s="498">
        <v>151</v>
      </c>
      <c r="C186" s="442" t="s">
        <v>270</v>
      </c>
      <c r="D186" s="441" t="s">
        <v>161</v>
      </c>
      <c r="E186" s="440" t="s">
        <v>416</v>
      </c>
      <c r="F186" s="442" t="s">
        <v>228</v>
      </c>
      <c r="G186" s="440"/>
      <c r="H186" s="442" t="s">
        <v>474</v>
      </c>
      <c r="I186" s="455">
        <v>2015</v>
      </c>
      <c r="J186" s="441"/>
      <c r="K186" s="440"/>
      <c r="L186" s="440"/>
      <c r="M186" s="440"/>
      <c r="N186" s="441"/>
      <c r="O186" s="455" t="s">
        <v>101</v>
      </c>
      <c r="P186" s="486">
        <v>43359116.679376841</v>
      </c>
      <c r="Q186" s="503"/>
      <c r="R186" s="454">
        <v>3</v>
      </c>
      <c r="S186" s="443" t="str">
        <f t="shared" si="99"/>
        <v>02.06.02</v>
      </c>
      <c r="T186" s="443" t="str">
        <f t="shared" si="100"/>
        <v>Alat Rumah Tangga</v>
      </c>
      <c r="U186" s="443">
        <f t="shared" si="101"/>
        <v>5</v>
      </c>
      <c r="V186" s="430">
        <f t="shared" si="102"/>
        <v>8671823.3358753677</v>
      </c>
      <c r="W186" s="413">
        <f t="shared" si="103"/>
        <v>0</v>
      </c>
      <c r="X186" s="414">
        <f t="shared" si="112"/>
        <v>0</v>
      </c>
      <c r="Y186" s="414"/>
      <c r="Z186" s="414">
        <f t="shared" si="105"/>
        <v>8671823.3358753677</v>
      </c>
      <c r="AA186" s="414">
        <f t="shared" si="106"/>
        <v>8671823.3358753677</v>
      </c>
      <c r="AB186" s="414">
        <f t="shared" si="107"/>
        <v>8671823.3358753677</v>
      </c>
      <c r="AC186" s="414">
        <f t="shared" si="108"/>
        <v>8671823.3358753677</v>
      </c>
      <c r="AD186" s="414">
        <f t="shared" si="109"/>
        <v>8671823.3358753677</v>
      </c>
      <c r="AE186" s="430">
        <f t="shared" si="113"/>
        <v>43359116.679376841</v>
      </c>
      <c r="AF186" s="430">
        <f t="shared" si="110"/>
        <v>0</v>
      </c>
    </row>
    <row r="187" spans="1:32" s="343" customFormat="1" ht="34" customHeight="1" x14ac:dyDescent="0.2">
      <c r="A187" s="343" t="str">
        <f t="shared" si="111"/>
        <v>02.06.02</v>
      </c>
      <c r="B187" s="498">
        <v>152</v>
      </c>
      <c r="C187" s="440" t="s">
        <v>286</v>
      </c>
      <c r="D187" s="441" t="s">
        <v>523</v>
      </c>
      <c r="E187" s="440" t="s">
        <v>440</v>
      </c>
      <c r="F187" s="442" t="s">
        <v>150</v>
      </c>
      <c r="G187" s="440"/>
      <c r="H187" s="442" t="s">
        <v>474</v>
      </c>
      <c r="I187" s="455">
        <v>2015</v>
      </c>
      <c r="J187" s="441"/>
      <c r="K187" s="440"/>
      <c r="L187" s="440"/>
      <c r="M187" s="440"/>
      <c r="N187" s="441"/>
      <c r="O187" s="455" t="s">
        <v>101</v>
      </c>
      <c r="P187" s="486">
        <v>5505714.2857142854</v>
      </c>
      <c r="Q187" s="503"/>
      <c r="R187" s="454">
        <v>5</v>
      </c>
      <c r="S187" s="443" t="str">
        <f t="shared" si="99"/>
        <v>02.06.02</v>
      </c>
      <c r="T187" s="443" t="str">
        <f t="shared" si="100"/>
        <v>Alat Rumah Tangga</v>
      </c>
      <c r="U187" s="443">
        <f t="shared" si="101"/>
        <v>5</v>
      </c>
      <c r="V187" s="430">
        <f t="shared" si="102"/>
        <v>1101142.857142857</v>
      </c>
      <c r="W187" s="413">
        <f t="shared" si="103"/>
        <v>0</v>
      </c>
      <c r="X187" s="414">
        <f t="shared" si="112"/>
        <v>0</v>
      </c>
      <c r="Y187" s="414"/>
      <c r="Z187" s="414">
        <f t="shared" si="105"/>
        <v>1101142.857142857</v>
      </c>
      <c r="AA187" s="414">
        <f t="shared" si="106"/>
        <v>1101142.857142857</v>
      </c>
      <c r="AB187" s="414">
        <f t="shared" si="107"/>
        <v>1101142.857142857</v>
      </c>
      <c r="AC187" s="414">
        <f t="shared" si="108"/>
        <v>1101142.857142857</v>
      </c>
      <c r="AD187" s="414">
        <f t="shared" si="109"/>
        <v>1101142.857142857</v>
      </c>
      <c r="AE187" s="430">
        <f t="shared" si="113"/>
        <v>5505714.2857142854</v>
      </c>
      <c r="AF187" s="430">
        <f t="shared" si="110"/>
        <v>0</v>
      </c>
    </row>
    <row r="188" spans="1:32" s="343" customFormat="1" ht="34" customHeight="1" x14ac:dyDescent="0.2">
      <c r="A188" s="343" t="str">
        <f t="shared" si="111"/>
        <v>02.06.04</v>
      </c>
      <c r="B188" s="498">
        <v>153</v>
      </c>
      <c r="C188" s="440" t="s">
        <v>611</v>
      </c>
      <c r="D188" s="441" t="s">
        <v>248</v>
      </c>
      <c r="E188" s="440" t="s">
        <v>440</v>
      </c>
      <c r="F188" s="442" t="s">
        <v>150</v>
      </c>
      <c r="G188" s="440"/>
      <c r="H188" s="442" t="s">
        <v>474</v>
      </c>
      <c r="I188" s="455">
        <v>2015</v>
      </c>
      <c r="J188" s="441"/>
      <c r="K188" s="440"/>
      <c r="L188" s="440"/>
      <c r="M188" s="440"/>
      <c r="N188" s="441"/>
      <c r="O188" s="455" t="s">
        <v>101</v>
      </c>
      <c r="P188" s="486">
        <v>6794285.7142857146</v>
      </c>
      <c r="Q188" s="503"/>
      <c r="R188" s="454">
        <v>5</v>
      </c>
      <c r="S188" s="443" t="str">
        <f t="shared" si="99"/>
        <v>02.06.04</v>
      </c>
      <c r="T188" s="443" t="str">
        <f t="shared" si="100"/>
        <v>Meja Dan Kursi Kerja/Rapat Pejabat</v>
      </c>
      <c r="U188" s="443">
        <f t="shared" si="101"/>
        <v>5</v>
      </c>
      <c r="V188" s="430">
        <f t="shared" si="102"/>
        <v>1358857.142857143</v>
      </c>
      <c r="W188" s="413">
        <f t="shared" si="103"/>
        <v>0</v>
      </c>
      <c r="X188" s="414">
        <f t="shared" si="112"/>
        <v>0</v>
      </c>
      <c r="Y188" s="414"/>
      <c r="Z188" s="414">
        <f t="shared" si="105"/>
        <v>1358857.142857143</v>
      </c>
      <c r="AA188" s="414">
        <f t="shared" si="106"/>
        <v>1358857.142857143</v>
      </c>
      <c r="AB188" s="414">
        <f t="shared" si="107"/>
        <v>1358857.142857143</v>
      </c>
      <c r="AC188" s="414">
        <f t="shared" si="108"/>
        <v>1358857.142857143</v>
      </c>
      <c r="AD188" s="414">
        <f t="shared" si="109"/>
        <v>1358857.142857143</v>
      </c>
      <c r="AE188" s="430">
        <f t="shared" si="113"/>
        <v>6794285.7142857146</v>
      </c>
      <c r="AF188" s="430">
        <f t="shared" si="110"/>
        <v>0</v>
      </c>
    </row>
    <row r="189" spans="1:32" s="343" customFormat="1" ht="34" customHeight="1" x14ac:dyDescent="0.2">
      <c r="A189" s="343" t="str">
        <f t="shared" si="111"/>
        <v>02.06.01</v>
      </c>
      <c r="B189" s="498">
        <v>154</v>
      </c>
      <c r="C189" s="440" t="s">
        <v>618</v>
      </c>
      <c r="D189" s="441" t="s">
        <v>856</v>
      </c>
      <c r="E189" s="440"/>
      <c r="F189" s="442" t="s">
        <v>858</v>
      </c>
      <c r="G189" s="440" t="s">
        <v>857</v>
      </c>
      <c r="H189" s="442" t="s">
        <v>214</v>
      </c>
      <c r="I189" s="455">
        <v>2019</v>
      </c>
      <c r="J189" s="441"/>
      <c r="K189" s="440"/>
      <c r="L189" s="440"/>
      <c r="M189" s="440"/>
      <c r="N189" s="441"/>
      <c r="O189" s="455" t="s">
        <v>101</v>
      </c>
      <c r="P189" s="486">
        <v>5080909</v>
      </c>
      <c r="Q189" s="503"/>
      <c r="R189" s="454"/>
      <c r="S189" s="443" t="str">
        <f t="shared" si="99"/>
        <v>02.06.01</v>
      </c>
      <c r="T189" s="443" t="str">
        <f t="shared" ref="T189:T220" si="114">VLOOKUP(S189,UE,3,FALSE)</f>
        <v>Alat Kantor</v>
      </c>
      <c r="U189" s="443">
        <f t="shared" ref="U189:U220" si="115">VLOOKUP(S189,UE,4,FALSE)</f>
        <v>5</v>
      </c>
      <c r="V189" s="430">
        <f t="shared" si="102"/>
        <v>1016181.8</v>
      </c>
      <c r="W189" s="413"/>
      <c r="X189" s="414"/>
      <c r="Y189" s="414"/>
      <c r="Z189" s="414"/>
      <c r="AA189" s="414"/>
      <c r="AB189" s="414"/>
      <c r="AC189" s="414"/>
      <c r="AD189" s="414">
        <f t="shared" si="109"/>
        <v>1016181.8</v>
      </c>
      <c r="AE189" s="430">
        <f t="shared" si="113"/>
        <v>1016181.8</v>
      </c>
      <c r="AF189" s="430">
        <f t="shared" si="110"/>
        <v>4064727.2</v>
      </c>
    </row>
    <row r="190" spans="1:32" s="343" customFormat="1" ht="34" customHeight="1" x14ac:dyDescent="0.2">
      <c r="A190" s="343" t="str">
        <f t="shared" si="111"/>
        <v>02.06.01</v>
      </c>
      <c r="B190" s="498">
        <v>155</v>
      </c>
      <c r="C190" s="440" t="s">
        <v>417</v>
      </c>
      <c r="D190" s="441" t="s">
        <v>510</v>
      </c>
      <c r="E190" s="440"/>
      <c r="F190" s="442" t="s">
        <v>858</v>
      </c>
      <c r="G190" s="440" t="s">
        <v>859</v>
      </c>
      <c r="H190" s="442" t="s">
        <v>251</v>
      </c>
      <c r="I190" s="455">
        <v>2019</v>
      </c>
      <c r="J190" s="441"/>
      <c r="K190" s="440"/>
      <c r="L190" s="440"/>
      <c r="M190" s="440"/>
      <c r="N190" s="441"/>
      <c r="O190" s="455" t="s">
        <v>101</v>
      </c>
      <c r="P190" s="486">
        <v>6903409</v>
      </c>
      <c r="Q190" s="503"/>
      <c r="R190" s="454"/>
      <c r="S190" s="443" t="str">
        <f t="shared" si="99"/>
        <v>02.06.01</v>
      </c>
      <c r="T190" s="443" t="str">
        <f t="shared" si="114"/>
        <v>Alat Kantor</v>
      </c>
      <c r="U190" s="443">
        <f t="shared" si="115"/>
        <v>5</v>
      </c>
      <c r="V190" s="430">
        <f t="shared" si="102"/>
        <v>1380681.8</v>
      </c>
      <c r="W190" s="413"/>
      <c r="X190" s="414"/>
      <c r="Y190" s="414"/>
      <c r="Z190" s="414"/>
      <c r="AA190" s="414"/>
      <c r="AB190" s="414"/>
      <c r="AC190" s="414"/>
      <c r="AD190" s="414">
        <f t="shared" si="109"/>
        <v>1380681.8</v>
      </c>
      <c r="AE190" s="430">
        <f t="shared" ref="AE190:AE220" si="116">SUM(X190:AD190)</f>
        <v>1380681.8</v>
      </c>
      <c r="AF190" s="430">
        <f t="shared" si="110"/>
        <v>5522727.2000000002</v>
      </c>
    </row>
    <row r="191" spans="1:32" s="343" customFormat="1" ht="34" customHeight="1" x14ac:dyDescent="0.2">
      <c r="A191" s="343" t="str">
        <f t="shared" si="111"/>
        <v>02.06.01</v>
      </c>
      <c r="B191" s="498">
        <v>156</v>
      </c>
      <c r="C191" s="440" t="s">
        <v>417</v>
      </c>
      <c r="D191" s="441" t="s">
        <v>510</v>
      </c>
      <c r="E191" s="440"/>
      <c r="F191" s="442" t="s">
        <v>858</v>
      </c>
      <c r="G191" s="440" t="s">
        <v>859</v>
      </c>
      <c r="H191" s="442" t="s">
        <v>251</v>
      </c>
      <c r="I191" s="455">
        <v>2019</v>
      </c>
      <c r="J191" s="441"/>
      <c r="K191" s="440"/>
      <c r="L191" s="440"/>
      <c r="M191" s="440"/>
      <c r="N191" s="441"/>
      <c r="O191" s="455" t="s">
        <v>101</v>
      </c>
      <c r="P191" s="486">
        <v>6903409</v>
      </c>
      <c r="Q191" s="503"/>
      <c r="R191" s="454"/>
      <c r="S191" s="443" t="str">
        <f t="shared" si="99"/>
        <v>02.06.01</v>
      </c>
      <c r="T191" s="443" t="str">
        <f t="shared" si="114"/>
        <v>Alat Kantor</v>
      </c>
      <c r="U191" s="443">
        <f t="shared" si="115"/>
        <v>5</v>
      </c>
      <c r="V191" s="430">
        <f t="shared" si="102"/>
        <v>1380681.8</v>
      </c>
      <c r="W191" s="413"/>
      <c r="X191" s="414"/>
      <c r="Y191" s="414"/>
      <c r="Z191" s="414"/>
      <c r="AA191" s="414"/>
      <c r="AB191" s="414"/>
      <c r="AC191" s="414"/>
      <c r="AD191" s="414">
        <f t="shared" si="109"/>
        <v>1380681.8</v>
      </c>
      <c r="AE191" s="430">
        <f t="shared" si="116"/>
        <v>1380681.8</v>
      </c>
      <c r="AF191" s="430">
        <f t="shared" si="110"/>
        <v>5522727.2000000002</v>
      </c>
    </row>
    <row r="192" spans="1:32" s="343" customFormat="1" ht="34" customHeight="1" x14ac:dyDescent="0.2">
      <c r="A192" s="343" t="str">
        <f t="shared" si="111"/>
        <v>02.06.02</v>
      </c>
      <c r="B192" s="498">
        <v>157</v>
      </c>
      <c r="C192" s="442" t="s">
        <v>270</v>
      </c>
      <c r="D192" s="441" t="s">
        <v>161</v>
      </c>
      <c r="E192" s="440"/>
      <c r="F192" s="442" t="s">
        <v>860</v>
      </c>
      <c r="G192" s="440" t="s">
        <v>861</v>
      </c>
      <c r="H192" s="442" t="s">
        <v>251</v>
      </c>
      <c r="I192" s="455">
        <v>2019</v>
      </c>
      <c r="J192" s="441"/>
      <c r="K192" s="440"/>
      <c r="L192" s="440"/>
      <c r="M192" s="440"/>
      <c r="N192" s="441"/>
      <c r="O192" s="455" t="s">
        <v>101</v>
      </c>
      <c r="P192" s="486">
        <v>7952727.2000000002</v>
      </c>
      <c r="Q192" s="503"/>
      <c r="R192" s="454"/>
      <c r="S192" s="443" t="str">
        <f t="shared" si="99"/>
        <v>02.06.02</v>
      </c>
      <c r="T192" s="443" t="str">
        <f t="shared" si="114"/>
        <v>Alat Rumah Tangga</v>
      </c>
      <c r="U192" s="443">
        <f t="shared" si="115"/>
        <v>5</v>
      </c>
      <c r="V192" s="430">
        <f t="shared" si="102"/>
        <v>1590545.44</v>
      </c>
      <c r="W192" s="413"/>
      <c r="X192" s="414"/>
      <c r="Y192" s="414"/>
      <c r="Z192" s="414"/>
      <c r="AA192" s="414"/>
      <c r="AB192" s="414"/>
      <c r="AC192" s="414"/>
      <c r="AD192" s="414">
        <f t="shared" si="109"/>
        <v>1590545.44</v>
      </c>
      <c r="AE192" s="430">
        <f t="shared" si="116"/>
        <v>1590545.44</v>
      </c>
      <c r="AF192" s="430">
        <f t="shared" si="110"/>
        <v>6362181.7599999998</v>
      </c>
    </row>
    <row r="193" spans="1:32" s="343" customFormat="1" ht="34" customHeight="1" x14ac:dyDescent="0.2">
      <c r="A193" s="343" t="str">
        <f t="shared" si="111"/>
        <v>02.06.02</v>
      </c>
      <c r="B193" s="498">
        <v>158</v>
      </c>
      <c r="C193" s="442" t="s">
        <v>270</v>
      </c>
      <c r="D193" s="441" t="s">
        <v>161</v>
      </c>
      <c r="E193" s="440"/>
      <c r="F193" s="442" t="s">
        <v>860</v>
      </c>
      <c r="G193" s="440" t="s">
        <v>861</v>
      </c>
      <c r="H193" s="442" t="s">
        <v>251</v>
      </c>
      <c r="I193" s="455">
        <v>2019</v>
      </c>
      <c r="J193" s="441"/>
      <c r="K193" s="440"/>
      <c r="L193" s="440"/>
      <c r="M193" s="440"/>
      <c r="N193" s="441"/>
      <c r="O193" s="455" t="s">
        <v>101</v>
      </c>
      <c r="P193" s="486">
        <v>7952727.2000000002</v>
      </c>
      <c r="Q193" s="503"/>
      <c r="R193" s="454"/>
      <c r="S193" s="443" t="str">
        <f t="shared" si="99"/>
        <v>02.06.02</v>
      </c>
      <c r="T193" s="443" t="str">
        <f t="shared" si="114"/>
        <v>Alat Rumah Tangga</v>
      </c>
      <c r="U193" s="443">
        <f t="shared" si="115"/>
        <v>5</v>
      </c>
      <c r="V193" s="430">
        <f t="shared" si="102"/>
        <v>1590545.44</v>
      </c>
      <c r="W193" s="413"/>
      <c r="X193" s="414"/>
      <c r="Y193" s="414"/>
      <c r="Z193" s="414"/>
      <c r="AA193" s="414"/>
      <c r="AB193" s="414"/>
      <c r="AC193" s="414"/>
      <c r="AD193" s="414">
        <f t="shared" si="109"/>
        <v>1590545.44</v>
      </c>
      <c r="AE193" s="430">
        <f t="shared" si="116"/>
        <v>1590545.44</v>
      </c>
      <c r="AF193" s="430">
        <f t="shared" si="110"/>
        <v>6362181.7599999998</v>
      </c>
    </row>
    <row r="194" spans="1:32" s="343" customFormat="1" ht="34" customHeight="1" x14ac:dyDescent="0.2">
      <c r="A194" s="343" t="str">
        <f t="shared" si="111"/>
        <v>02.06.02</v>
      </c>
      <c r="B194" s="498">
        <v>159</v>
      </c>
      <c r="C194" s="442" t="s">
        <v>270</v>
      </c>
      <c r="D194" s="441" t="s">
        <v>161</v>
      </c>
      <c r="E194" s="440"/>
      <c r="F194" s="442" t="s">
        <v>860</v>
      </c>
      <c r="G194" s="440" t="s">
        <v>861</v>
      </c>
      <c r="H194" s="442" t="s">
        <v>251</v>
      </c>
      <c r="I194" s="455">
        <v>2019</v>
      </c>
      <c r="J194" s="441"/>
      <c r="K194" s="440"/>
      <c r="L194" s="440"/>
      <c r="M194" s="440"/>
      <c r="N194" s="441"/>
      <c r="O194" s="455" t="s">
        <v>101</v>
      </c>
      <c r="P194" s="486">
        <v>7952727.2000000002</v>
      </c>
      <c r="Q194" s="503"/>
      <c r="R194" s="454"/>
      <c r="S194" s="443" t="str">
        <f t="shared" si="99"/>
        <v>02.06.02</v>
      </c>
      <c r="T194" s="443" t="str">
        <f t="shared" si="114"/>
        <v>Alat Rumah Tangga</v>
      </c>
      <c r="U194" s="443">
        <f t="shared" si="115"/>
        <v>5</v>
      </c>
      <c r="V194" s="430">
        <f t="shared" si="102"/>
        <v>1590545.44</v>
      </c>
      <c r="W194" s="413"/>
      <c r="X194" s="414"/>
      <c r="Y194" s="414"/>
      <c r="Z194" s="414"/>
      <c r="AA194" s="414"/>
      <c r="AB194" s="414"/>
      <c r="AC194" s="414"/>
      <c r="AD194" s="414">
        <f t="shared" si="109"/>
        <v>1590545.44</v>
      </c>
      <c r="AE194" s="430">
        <f t="shared" si="116"/>
        <v>1590545.44</v>
      </c>
      <c r="AF194" s="430">
        <f t="shared" si="110"/>
        <v>6362181.7599999998</v>
      </c>
    </row>
    <row r="195" spans="1:32" s="343" customFormat="1" ht="34" customHeight="1" x14ac:dyDescent="0.2">
      <c r="A195" s="343" t="str">
        <f t="shared" si="111"/>
        <v>02.06.02</v>
      </c>
      <c r="B195" s="498">
        <v>160</v>
      </c>
      <c r="C195" s="442" t="s">
        <v>270</v>
      </c>
      <c r="D195" s="441" t="s">
        <v>161</v>
      </c>
      <c r="E195" s="440"/>
      <c r="F195" s="442" t="s">
        <v>860</v>
      </c>
      <c r="G195" s="440" t="s">
        <v>861</v>
      </c>
      <c r="H195" s="442" t="s">
        <v>251</v>
      </c>
      <c r="I195" s="455">
        <v>2019</v>
      </c>
      <c r="J195" s="441"/>
      <c r="K195" s="440"/>
      <c r="L195" s="440"/>
      <c r="M195" s="440"/>
      <c r="N195" s="441"/>
      <c r="O195" s="455" t="s">
        <v>101</v>
      </c>
      <c r="P195" s="486">
        <v>7952727.2000000002</v>
      </c>
      <c r="Q195" s="503"/>
      <c r="R195" s="454"/>
      <c r="S195" s="443" t="str">
        <f t="shared" si="99"/>
        <v>02.06.02</v>
      </c>
      <c r="T195" s="443" t="str">
        <f t="shared" si="114"/>
        <v>Alat Rumah Tangga</v>
      </c>
      <c r="U195" s="443">
        <f t="shared" si="115"/>
        <v>5</v>
      </c>
      <c r="V195" s="430">
        <f t="shared" si="102"/>
        <v>1590545.44</v>
      </c>
      <c r="W195" s="413"/>
      <c r="X195" s="414"/>
      <c r="Y195" s="414"/>
      <c r="Z195" s="414"/>
      <c r="AA195" s="414"/>
      <c r="AB195" s="414"/>
      <c r="AC195" s="414"/>
      <c r="AD195" s="414">
        <f t="shared" si="109"/>
        <v>1590545.44</v>
      </c>
      <c r="AE195" s="430">
        <f t="shared" si="116"/>
        <v>1590545.44</v>
      </c>
      <c r="AF195" s="430">
        <f t="shared" si="110"/>
        <v>6362181.7599999998</v>
      </c>
    </row>
    <row r="196" spans="1:32" s="343" customFormat="1" ht="34" customHeight="1" x14ac:dyDescent="0.2">
      <c r="A196" s="343" t="str">
        <f t="shared" si="111"/>
        <v>02.06.02</v>
      </c>
      <c r="B196" s="498">
        <v>161</v>
      </c>
      <c r="C196" s="442" t="s">
        <v>270</v>
      </c>
      <c r="D196" s="441" t="s">
        <v>161</v>
      </c>
      <c r="E196" s="440"/>
      <c r="F196" s="442" t="s">
        <v>860</v>
      </c>
      <c r="G196" s="440" t="s">
        <v>861</v>
      </c>
      <c r="H196" s="442" t="s">
        <v>251</v>
      </c>
      <c r="I196" s="455">
        <v>2019</v>
      </c>
      <c r="J196" s="441"/>
      <c r="K196" s="440"/>
      <c r="L196" s="440"/>
      <c r="M196" s="440"/>
      <c r="N196" s="441"/>
      <c r="O196" s="455" t="s">
        <v>101</v>
      </c>
      <c r="P196" s="486">
        <v>7952727.2000000002</v>
      </c>
      <c r="Q196" s="503"/>
      <c r="R196" s="454"/>
      <c r="S196" s="443" t="str">
        <f t="shared" ref="S196:S220" si="117">LEFT(C196,8)</f>
        <v>02.06.02</v>
      </c>
      <c r="T196" s="443" t="str">
        <f t="shared" si="114"/>
        <v>Alat Rumah Tangga</v>
      </c>
      <c r="U196" s="443">
        <f t="shared" si="115"/>
        <v>5</v>
      </c>
      <c r="V196" s="430">
        <f t="shared" ref="V196:V220" si="118">P196/U196</f>
        <v>1590545.44</v>
      </c>
      <c r="W196" s="413"/>
      <c r="X196" s="414"/>
      <c r="Y196" s="414"/>
      <c r="Z196" s="414"/>
      <c r="AA196" s="414"/>
      <c r="AB196" s="414"/>
      <c r="AC196" s="414"/>
      <c r="AD196" s="414">
        <f t="shared" ref="AD196:AD220" si="119">IF(P196=X196+Y196+Z196+AA196+AB196+AC196,0,V196)</f>
        <v>1590545.44</v>
      </c>
      <c r="AE196" s="430">
        <f t="shared" si="116"/>
        <v>1590545.44</v>
      </c>
      <c r="AF196" s="430">
        <f t="shared" ref="AF196:AF220" si="120">P196-AE196</f>
        <v>6362181.7599999998</v>
      </c>
    </row>
    <row r="197" spans="1:32" s="343" customFormat="1" ht="34" customHeight="1" x14ac:dyDescent="0.2">
      <c r="A197" s="343" t="str">
        <f t="shared" si="111"/>
        <v>02.06.03</v>
      </c>
      <c r="B197" s="498">
        <v>162</v>
      </c>
      <c r="C197" s="440" t="s">
        <v>293</v>
      </c>
      <c r="D197" s="441" t="s">
        <v>513</v>
      </c>
      <c r="E197" s="440"/>
      <c r="F197" s="442" t="s">
        <v>862</v>
      </c>
      <c r="G197" s="440" t="s">
        <v>863</v>
      </c>
      <c r="H197" s="442" t="s">
        <v>251</v>
      </c>
      <c r="I197" s="455">
        <v>2019</v>
      </c>
      <c r="J197" s="441"/>
      <c r="K197" s="440"/>
      <c r="L197" s="440"/>
      <c r="M197" s="440"/>
      <c r="N197" s="441"/>
      <c r="O197" s="455" t="s">
        <v>101</v>
      </c>
      <c r="P197" s="486">
        <v>7608858.6692367373</v>
      </c>
      <c r="Q197" s="503"/>
      <c r="R197" s="454"/>
      <c r="S197" s="443" t="str">
        <f t="shared" si="117"/>
        <v>02.06.03</v>
      </c>
      <c r="T197" s="443" t="str">
        <f t="shared" si="114"/>
        <v>Peralatan Komputer</v>
      </c>
      <c r="U197" s="443">
        <f t="shared" si="115"/>
        <v>4</v>
      </c>
      <c r="V197" s="430">
        <f t="shared" si="118"/>
        <v>1902214.6673091843</v>
      </c>
      <c r="W197" s="413"/>
      <c r="X197" s="414"/>
      <c r="Y197" s="414"/>
      <c r="Z197" s="414"/>
      <c r="AA197" s="414"/>
      <c r="AB197" s="414"/>
      <c r="AC197" s="414"/>
      <c r="AD197" s="414">
        <f t="shared" si="119"/>
        <v>1902214.6673091843</v>
      </c>
      <c r="AE197" s="430">
        <f t="shared" si="116"/>
        <v>1902214.6673091843</v>
      </c>
      <c r="AF197" s="430">
        <f t="shared" si="120"/>
        <v>5706644.0019275527</v>
      </c>
    </row>
    <row r="198" spans="1:32" s="343" customFormat="1" ht="34" customHeight="1" x14ac:dyDescent="0.2">
      <c r="A198" s="343" t="str">
        <f t="shared" si="111"/>
        <v>02.06.03</v>
      </c>
      <c r="B198" s="498">
        <v>163</v>
      </c>
      <c r="C198" s="440" t="s">
        <v>293</v>
      </c>
      <c r="D198" s="441" t="s">
        <v>513</v>
      </c>
      <c r="E198" s="440"/>
      <c r="F198" s="442" t="s">
        <v>862</v>
      </c>
      <c r="G198" s="440" t="s">
        <v>863</v>
      </c>
      <c r="H198" s="442" t="s">
        <v>251</v>
      </c>
      <c r="I198" s="455">
        <v>2019</v>
      </c>
      <c r="J198" s="441"/>
      <c r="K198" s="440"/>
      <c r="L198" s="440"/>
      <c r="M198" s="440"/>
      <c r="N198" s="441"/>
      <c r="O198" s="455" t="s">
        <v>101</v>
      </c>
      <c r="P198" s="486">
        <v>7608858.6692367373</v>
      </c>
      <c r="Q198" s="503"/>
      <c r="R198" s="454"/>
      <c r="S198" s="443" t="str">
        <f t="shared" si="117"/>
        <v>02.06.03</v>
      </c>
      <c r="T198" s="443" t="str">
        <f t="shared" si="114"/>
        <v>Peralatan Komputer</v>
      </c>
      <c r="U198" s="443">
        <f t="shared" si="115"/>
        <v>4</v>
      </c>
      <c r="V198" s="430">
        <f t="shared" si="118"/>
        <v>1902214.6673091843</v>
      </c>
      <c r="W198" s="413"/>
      <c r="X198" s="414"/>
      <c r="Y198" s="414"/>
      <c r="Z198" s="414"/>
      <c r="AA198" s="414"/>
      <c r="AB198" s="414"/>
      <c r="AC198" s="414"/>
      <c r="AD198" s="414">
        <f t="shared" si="119"/>
        <v>1902214.6673091843</v>
      </c>
      <c r="AE198" s="430">
        <f t="shared" si="116"/>
        <v>1902214.6673091843</v>
      </c>
      <c r="AF198" s="430">
        <f t="shared" si="120"/>
        <v>5706644.0019275527</v>
      </c>
    </row>
    <row r="199" spans="1:32" s="343" customFormat="1" ht="34" customHeight="1" x14ac:dyDescent="0.2">
      <c r="A199" s="343" t="str">
        <f t="shared" si="111"/>
        <v>02.06.03</v>
      </c>
      <c r="B199" s="498">
        <v>164</v>
      </c>
      <c r="C199" s="440" t="s">
        <v>293</v>
      </c>
      <c r="D199" s="441" t="s">
        <v>513</v>
      </c>
      <c r="E199" s="440"/>
      <c r="F199" s="442" t="s">
        <v>862</v>
      </c>
      <c r="G199" s="440" t="s">
        <v>863</v>
      </c>
      <c r="H199" s="442" t="s">
        <v>251</v>
      </c>
      <c r="I199" s="455">
        <v>2019</v>
      </c>
      <c r="J199" s="441"/>
      <c r="K199" s="440"/>
      <c r="L199" s="440"/>
      <c r="M199" s="440"/>
      <c r="N199" s="441"/>
      <c r="O199" s="455" t="s">
        <v>101</v>
      </c>
      <c r="P199" s="486">
        <v>7608858.6692367373</v>
      </c>
      <c r="Q199" s="503"/>
      <c r="R199" s="454"/>
      <c r="S199" s="443" t="str">
        <f t="shared" si="117"/>
        <v>02.06.03</v>
      </c>
      <c r="T199" s="443" t="str">
        <f t="shared" si="114"/>
        <v>Peralatan Komputer</v>
      </c>
      <c r="U199" s="443">
        <f t="shared" si="115"/>
        <v>4</v>
      </c>
      <c r="V199" s="430">
        <f t="shared" si="118"/>
        <v>1902214.6673091843</v>
      </c>
      <c r="W199" s="413"/>
      <c r="X199" s="414"/>
      <c r="Y199" s="414"/>
      <c r="Z199" s="414"/>
      <c r="AA199" s="414"/>
      <c r="AB199" s="414"/>
      <c r="AC199" s="414"/>
      <c r="AD199" s="414">
        <f t="shared" si="119"/>
        <v>1902214.6673091843</v>
      </c>
      <c r="AE199" s="430">
        <f t="shared" si="116"/>
        <v>1902214.6673091843</v>
      </c>
      <c r="AF199" s="430">
        <f t="shared" si="120"/>
        <v>5706644.0019275527</v>
      </c>
    </row>
    <row r="200" spans="1:32" s="343" customFormat="1" ht="34" customHeight="1" x14ac:dyDescent="0.2">
      <c r="A200" s="343" t="str">
        <f t="shared" si="111"/>
        <v>02.06.03</v>
      </c>
      <c r="B200" s="498">
        <v>165</v>
      </c>
      <c r="C200" s="442" t="s">
        <v>295</v>
      </c>
      <c r="D200" s="441" t="s">
        <v>496</v>
      </c>
      <c r="E200" s="440"/>
      <c r="F200" s="442" t="s">
        <v>865</v>
      </c>
      <c r="G200" s="440" t="s">
        <v>864</v>
      </c>
      <c r="H200" s="442" t="s">
        <v>251</v>
      </c>
      <c r="I200" s="455">
        <v>2019</v>
      </c>
      <c r="J200" s="441"/>
      <c r="K200" s="440"/>
      <c r="L200" s="440"/>
      <c r="M200" s="440"/>
      <c r="N200" s="441"/>
      <c r="O200" s="455" t="s">
        <v>101</v>
      </c>
      <c r="P200" s="486">
        <v>1972667.056095049</v>
      </c>
      <c r="Q200" s="503"/>
      <c r="R200" s="454"/>
      <c r="S200" s="443" t="str">
        <f t="shared" si="117"/>
        <v>02.06.03</v>
      </c>
      <c r="T200" s="443" t="str">
        <f t="shared" si="114"/>
        <v>Peralatan Komputer</v>
      </c>
      <c r="U200" s="443">
        <f t="shared" si="115"/>
        <v>4</v>
      </c>
      <c r="V200" s="430">
        <f t="shared" si="118"/>
        <v>493166.76402376225</v>
      </c>
      <c r="W200" s="413"/>
      <c r="X200" s="414"/>
      <c r="Y200" s="414"/>
      <c r="Z200" s="414"/>
      <c r="AA200" s="414"/>
      <c r="AB200" s="414"/>
      <c r="AC200" s="414"/>
      <c r="AD200" s="414">
        <f t="shared" si="119"/>
        <v>493166.76402376225</v>
      </c>
      <c r="AE200" s="430">
        <f t="shared" si="116"/>
        <v>493166.76402376225</v>
      </c>
      <c r="AF200" s="430">
        <f t="shared" si="120"/>
        <v>1479500.2920712868</v>
      </c>
    </row>
    <row r="201" spans="1:32" s="343" customFormat="1" ht="34" customHeight="1" x14ac:dyDescent="0.2">
      <c r="A201" s="343" t="str">
        <f t="shared" si="111"/>
        <v>02.06.03</v>
      </c>
      <c r="B201" s="498">
        <v>166</v>
      </c>
      <c r="C201" s="442" t="s">
        <v>295</v>
      </c>
      <c r="D201" s="441" t="s">
        <v>496</v>
      </c>
      <c r="E201" s="440"/>
      <c r="F201" s="442" t="s">
        <v>865</v>
      </c>
      <c r="G201" s="440" t="s">
        <v>864</v>
      </c>
      <c r="H201" s="442" t="s">
        <v>251</v>
      </c>
      <c r="I201" s="455">
        <v>2019</v>
      </c>
      <c r="J201" s="441"/>
      <c r="K201" s="440"/>
      <c r="L201" s="440"/>
      <c r="M201" s="440"/>
      <c r="N201" s="441"/>
      <c r="O201" s="455" t="s">
        <v>101</v>
      </c>
      <c r="P201" s="486">
        <v>1972667.056095049</v>
      </c>
      <c r="Q201" s="503"/>
      <c r="R201" s="454"/>
      <c r="S201" s="443" t="str">
        <f t="shared" si="117"/>
        <v>02.06.03</v>
      </c>
      <c r="T201" s="443" t="str">
        <f t="shared" si="114"/>
        <v>Peralatan Komputer</v>
      </c>
      <c r="U201" s="443">
        <f t="shared" si="115"/>
        <v>4</v>
      </c>
      <c r="V201" s="430">
        <f t="shared" si="118"/>
        <v>493166.76402376225</v>
      </c>
      <c r="W201" s="413"/>
      <c r="X201" s="414"/>
      <c r="Y201" s="414"/>
      <c r="Z201" s="414"/>
      <c r="AA201" s="414"/>
      <c r="AB201" s="414"/>
      <c r="AC201" s="414"/>
      <c r="AD201" s="414">
        <f t="shared" si="119"/>
        <v>493166.76402376225</v>
      </c>
      <c r="AE201" s="430">
        <f t="shared" si="116"/>
        <v>493166.76402376225</v>
      </c>
      <c r="AF201" s="430">
        <f t="shared" si="120"/>
        <v>1479500.2920712868</v>
      </c>
    </row>
    <row r="202" spans="1:32" s="343" customFormat="1" ht="34" customHeight="1" x14ac:dyDescent="0.2">
      <c r="A202" s="343" t="str">
        <f t="shared" si="111"/>
        <v>02.06.03</v>
      </c>
      <c r="B202" s="498">
        <v>167</v>
      </c>
      <c r="C202" s="442" t="s">
        <v>295</v>
      </c>
      <c r="D202" s="441" t="s">
        <v>496</v>
      </c>
      <c r="E202" s="440"/>
      <c r="F202" s="442" t="s">
        <v>865</v>
      </c>
      <c r="G202" s="440" t="s">
        <v>864</v>
      </c>
      <c r="H202" s="442" t="s">
        <v>251</v>
      </c>
      <c r="I202" s="455">
        <v>2019</v>
      </c>
      <c r="J202" s="441"/>
      <c r="K202" s="440"/>
      <c r="L202" s="440"/>
      <c r="M202" s="440"/>
      <c r="N202" s="441"/>
      <c r="O202" s="455" t="s">
        <v>101</v>
      </c>
      <c r="P202" s="486">
        <v>1972667.056095049</v>
      </c>
      <c r="Q202" s="503"/>
      <c r="R202" s="454"/>
      <c r="S202" s="443" t="str">
        <f t="shared" si="117"/>
        <v>02.06.03</v>
      </c>
      <c r="T202" s="443" t="str">
        <f t="shared" si="114"/>
        <v>Peralatan Komputer</v>
      </c>
      <c r="U202" s="443">
        <f t="shared" si="115"/>
        <v>4</v>
      </c>
      <c r="V202" s="430">
        <f t="shared" si="118"/>
        <v>493166.76402376225</v>
      </c>
      <c r="W202" s="413"/>
      <c r="X202" s="414"/>
      <c r="Y202" s="414"/>
      <c r="Z202" s="414"/>
      <c r="AA202" s="414"/>
      <c r="AB202" s="414"/>
      <c r="AC202" s="414"/>
      <c r="AD202" s="414">
        <f t="shared" si="119"/>
        <v>493166.76402376225</v>
      </c>
      <c r="AE202" s="430">
        <f t="shared" si="116"/>
        <v>493166.76402376225</v>
      </c>
      <c r="AF202" s="430">
        <f t="shared" si="120"/>
        <v>1479500.2920712868</v>
      </c>
    </row>
    <row r="203" spans="1:32" s="343" customFormat="1" ht="34" customHeight="1" x14ac:dyDescent="0.2">
      <c r="A203" s="343" t="str">
        <f t="shared" si="111"/>
        <v>02.06.03</v>
      </c>
      <c r="B203" s="498">
        <v>168</v>
      </c>
      <c r="C203" s="442" t="s">
        <v>295</v>
      </c>
      <c r="D203" s="441" t="s">
        <v>496</v>
      </c>
      <c r="E203" s="440"/>
      <c r="F203" s="442" t="s">
        <v>865</v>
      </c>
      <c r="G203" s="440" t="s">
        <v>864</v>
      </c>
      <c r="H203" s="442" t="s">
        <v>251</v>
      </c>
      <c r="I203" s="455">
        <v>2019</v>
      </c>
      <c r="J203" s="441"/>
      <c r="K203" s="440"/>
      <c r="L203" s="440"/>
      <c r="M203" s="440"/>
      <c r="N203" s="441"/>
      <c r="O203" s="455" t="s">
        <v>101</v>
      </c>
      <c r="P203" s="486">
        <v>1972667.056095049</v>
      </c>
      <c r="Q203" s="503"/>
      <c r="R203" s="454"/>
      <c r="S203" s="443" t="str">
        <f t="shared" si="117"/>
        <v>02.06.03</v>
      </c>
      <c r="T203" s="443" t="str">
        <f t="shared" si="114"/>
        <v>Peralatan Komputer</v>
      </c>
      <c r="U203" s="443">
        <f t="shared" si="115"/>
        <v>4</v>
      </c>
      <c r="V203" s="430">
        <f t="shared" si="118"/>
        <v>493166.76402376225</v>
      </c>
      <c r="W203" s="413"/>
      <c r="X203" s="414"/>
      <c r="Y203" s="414"/>
      <c r="Z203" s="414"/>
      <c r="AA203" s="414"/>
      <c r="AB203" s="414"/>
      <c r="AC203" s="414"/>
      <c r="AD203" s="414">
        <f t="shared" si="119"/>
        <v>493166.76402376225</v>
      </c>
      <c r="AE203" s="430">
        <f t="shared" si="116"/>
        <v>493166.76402376225</v>
      </c>
      <c r="AF203" s="430">
        <f t="shared" si="120"/>
        <v>1479500.2920712868</v>
      </c>
    </row>
    <row r="204" spans="1:32" s="343" customFormat="1" ht="34" customHeight="1" x14ac:dyDescent="0.2">
      <c r="A204" s="343" t="str">
        <f t="shared" si="111"/>
        <v>02.06.03</v>
      </c>
      <c r="B204" s="498">
        <v>169</v>
      </c>
      <c r="C204" s="440" t="s">
        <v>886</v>
      </c>
      <c r="D204" s="441" t="s">
        <v>866</v>
      </c>
      <c r="E204" s="440"/>
      <c r="F204" s="442" t="s">
        <v>865</v>
      </c>
      <c r="G204" s="440" t="s">
        <v>867</v>
      </c>
      <c r="H204" s="442" t="s">
        <v>251</v>
      </c>
      <c r="I204" s="455">
        <v>2019</v>
      </c>
      <c r="J204" s="441"/>
      <c r="K204" s="440"/>
      <c r="L204" s="440"/>
      <c r="M204" s="440"/>
      <c r="N204" s="441"/>
      <c r="O204" s="455" t="s">
        <v>101</v>
      </c>
      <c r="P204" s="486">
        <v>6537982.7679095929</v>
      </c>
      <c r="Q204" s="503"/>
      <c r="R204" s="454"/>
      <c r="S204" s="443" t="str">
        <f t="shared" si="117"/>
        <v>02.06.03</v>
      </c>
      <c r="T204" s="443" t="str">
        <f t="shared" si="114"/>
        <v>Peralatan Komputer</v>
      </c>
      <c r="U204" s="443">
        <f t="shared" si="115"/>
        <v>4</v>
      </c>
      <c r="V204" s="430">
        <f t="shared" si="118"/>
        <v>1634495.6919773982</v>
      </c>
      <c r="W204" s="413"/>
      <c r="X204" s="414"/>
      <c r="Y204" s="414"/>
      <c r="Z204" s="414"/>
      <c r="AA204" s="414"/>
      <c r="AB204" s="414"/>
      <c r="AC204" s="414"/>
      <c r="AD204" s="414">
        <f t="shared" si="119"/>
        <v>1634495.6919773982</v>
      </c>
      <c r="AE204" s="430">
        <f t="shared" si="116"/>
        <v>1634495.6919773982</v>
      </c>
      <c r="AF204" s="430">
        <f t="shared" si="120"/>
        <v>4903487.0759321945</v>
      </c>
    </row>
    <row r="205" spans="1:32" s="343" customFormat="1" ht="34" customHeight="1" x14ac:dyDescent="0.2">
      <c r="A205" s="343" t="str">
        <f t="shared" si="111"/>
        <v>02.06.01</v>
      </c>
      <c r="B205" s="498">
        <v>170</v>
      </c>
      <c r="C205" s="442" t="s">
        <v>300</v>
      </c>
      <c r="D205" s="457" t="s">
        <v>184</v>
      </c>
      <c r="E205" s="440"/>
      <c r="F205" s="442" t="s">
        <v>868</v>
      </c>
      <c r="G205" s="440" t="s">
        <v>869</v>
      </c>
      <c r="H205" s="442" t="s">
        <v>214</v>
      </c>
      <c r="I205" s="455">
        <v>2019</v>
      </c>
      <c r="J205" s="441"/>
      <c r="K205" s="440"/>
      <c r="L205" s="440"/>
      <c r="M205" s="440"/>
      <c r="N205" s="441"/>
      <c r="O205" s="455" t="s">
        <v>101</v>
      </c>
      <c r="P205" s="486">
        <v>2540454.5333333332</v>
      </c>
      <c r="Q205" s="503"/>
      <c r="R205" s="454"/>
      <c r="S205" s="443" t="str">
        <f t="shared" si="117"/>
        <v>02.06.01</v>
      </c>
      <c r="T205" s="443" t="str">
        <f t="shared" si="114"/>
        <v>Alat Kantor</v>
      </c>
      <c r="U205" s="443">
        <f t="shared" si="115"/>
        <v>5</v>
      </c>
      <c r="V205" s="430">
        <f t="shared" si="118"/>
        <v>508090.90666666662</v>
      </c>
      <c r="W205" s="413"/>
      <c r="X205" s="414"/>
      <c r="Y205" s="414"/>
      <c r="Z205" s="414"/>
      <c r="AA205" s="414"/>
      <c r="AB205" s="414"/>
      <c r="AC205" s="414"/>
      <c r="AD205" s="414">
        <f t="shared" si="119"/>
        <v>508090.90666666662</v>
      </c>
      <c r="AE205" s="430">
        <f t="shared" si="116"/>
        <v>508090.90666666662</v>
      </c>
      <c r="AF205" s="430">
        <f t="shared" si="120"/>
        <v>2032363.6266666665</v>
      </c>
    </row>
    <row r="206" spans="1:32" s="343" customFormat="1" ht="34" customHeight="1" x14ac:dyDescent="0.2">
      <c r="A206" s="343" t="str">
        <f t="shared" si="111"/>
        <v>02.06.01</v>
      </c>
      <c r="B206" s="498">
        <v>171</v>
      </c>
      <c r="C206" s="442" t="s">
        <v>300</v>
      </c>
      <c r="D206" s="457" t="s">
        <v>184</v>
      </c>
      <c r="E206" s="440"/>
      <c r="F206" s="442" t="s">
        <v>868</v>
      </c>
      <c r="G206" s="440" t="s">
        <v>869</v>
      </c>
      <c r="H206" s="442" t="s">
        <v>214</v>
      </c>
      <c r="I206" s="455">
        <v>2019</v>
      </c>
      <c r="J206" s="441"/>
      <c r="K206" s="440"/>
      <c r="L206" s="440"/>
      <c r="M206" s="440"/>
      <c r="N206" s="441"/>
      <c r="O206" s="455" t="s">
        <v>101</v>
      </c>
      <c r="P206" s="486">
        <v>2540454.5333333332</v>
      </c>
      <c r="Q206" s="503"/>
      <c r="R206" s="454"/>
      <c r="S206" s="443" t="str">
        <f t="shared" si="117"/>
        <v>02.06.01</v>
      </c>
      <c r="T206" s="443" t="str">
        <f t="shared" si="114"/>
        <v>Alat Kantor</v>
      </c>
      <c r="U206" s="443">
        <f t="shared" si="115"/>
        <v>5</v>
      </c>
      <c r="V206" s="430">
        <f t="shared" si="118"/>
        <v>508090.90666666662</v>
      </c>
      <c r="W206" s="413"/>
      <c r="X206" s="414"/>
      <c r="Y206" s="414"/>
      <c r="Z206" s="414"/>
      <c r="AA206" s="414"/>
      <c r="AB206" s="414"/>
      <c r="AC206" s="414"/>
      <c r="AD206" s="414">
        <f t="shared" si="119"/>
        <v>508090.90666666662</v>
      </c>
      <c r="AE206" s="430">
        <f t="shared" si="116"/>
        <v>508090.90666666662</v>
      </c>
      <c r="AF206" s="430">
        <f t="shared" si="120"/>
        <v>2032363.6266666665</v>
      </c>
    </row>
    <row r="207" spans="1:32" s="343" customFormat="1" ht="34" customHeight="1" x14ac:dyDescent="0.2">
      <c r="A207" s="343" t="str">
        <f t="shared" si="111"/>
        <v>02.06.01</v>
      </c>
      <c r="B207" s="498">
        <v>172</v>
      </c>
      <c r="C207" s="442" t="s">
        <v>300</v>
      </c>
      <c r="D207" s="457" t="s">
        <v>184</v>
      </c>
      <c r="E207" s="440"/>
      <c r="F207" s="442" t="s">
        <v>868</v>
      </c>
      <c r="G207" s="440" t="s">
        <v>869</v>
      </c>
      <c r="H207" s="442" t="s">
        <v>214</v>
      </c>
      <c r="I207" s="455">
        <v>2019</v>
      </c>
      <c r="J207" s="441"/>
      <c r="K207" s="440"/>
      <c r="L207" s="440"/>
      <c r="M207" s="440"/>
      <c r="N207" s="441"/>
      <c r="O207" s="455" t="s">
        <v>101</v>
      </c>
      <c r="P207" s="486">
        <v>2540454.5333333332</v>
      </c>
      <c r="Q207" s="503"/>
      <c r="R207" s="454"/>
      <c r="S207" s="443" t="str">
        <f t="shared" si="117"/>
        <v>02.06.01</v>
      </c>
      <c r="T207" s="443" t="str">
        <f t="shared" si="114"/>
        <v>Alat Kantor</v>
      </c>
      <c r="U207" s="443">
        <f t="shared" si="115"/>
        <v>5</v>
      </c>
      <c r="V207" s="430">
        <f t="shared" si="118"/>
        <v>508090.90666666662</v>
      </c>
      <c r="W207" s="413"/>
      <c r="X207" s="414"/>
      <c r="Y207" s="414"/>
      <c r="Z207" s="414"/>
      <c r="AA207" s="414"/>
      <c r="AB207" s="414"/>
      <c r="AC207" s="414"/>
      <c r="AD207" s="414">
        <f t="shared" si="119"/>
        <v>508090.90666666662</v>
      </c>
      <c r="AE207" s="430">
        <f t="shared" si="116"/>
        <v>508090.90666666662</v>
      </c>
      <c r="AF207" s="430">
        <f t="shared" si="120"/>
        <v>2032363.6266666665</v>
      </c>
    </row>
    <row r="208" spans="1:32" s="343" customFormat="1" ht="34" customHeight="1" x14ac:dyDescent="0.2">
      <c r="A208" s="343" t="str">
        <f t="shared" si="111"/>
        <v>02.06.01</v>
      </c>
      <c r="B208" s="498">
        <v>173</v>
      </c>
      <c r="C208" s="442" t="s">
        <v>300</v>
      </c>
      <c r="D208" s="457" t="s">
        <v>184</v>
      </c>
      <c r="E208" s="440"/>
      <c r="F208" s="442" t="s">
        <v>868</v>
      </c>
      <c r="G208" s="440" t="s">
        <v>869</v>
      </c>
      <c r="H208" s="442" t="s">
        <v>214</v>
      </c>
      <c r="I208" s="455">
        <v>2019</v>
      </c>
      <c r="J208" s="441"/>
      <c r="K208" s="440"/>
      <c r="L208" s="440"/>
      <c r="M208" s="440"/>
      <c r="N208" s="441"/>
      <c r="O208" s="455" t="s">
        <v>101</v>
      </c>
      <c r="P208" s="486">
        <v>2540454.5333333332</v>
      </c>
      <c r="Q208" s="503"/>
      <c r="R208" s="454"/>
      <c r="S208" s="443" t="str">
        <f t="shared" si="117"/>
        <v>02.06.01</v>
      </c>
      <c r="T208" s="443" t="str">
        <f t="shared" si="114"/>
        <v>Alat Kantor</v>
      </c>
      <c r="U208" s="443">
        <f t="shared" si="115"/>
        <v>5</v>
      </c>
      <c r="V208" s="430">
        <f t="shared" si="118"/>
        <v>508090.90666666662</v>
      </c>
      <c r="W208" s="413"/>
      <c r="X208" s="414"/>
      <c r="Y208" s="414"/>
      <c r="Z208" s="414"/>
      <c r="AA208" s="414"/>
      <c r="AB208" s="414"/>
      <c r="AC208" s="414"/>
      <c r="AD208" s="414">
        <f t="shared" si="119"/>
        <v>508090.90666666662</v>
      </c>
      <c r="AE208" s="430">
        <f t="shared" si="116"/>
        <v>508090.90666666662</v>
      </c>
      <c r="AF208" s="430">
        <f t="shared" si="120"/>
        <v>2032363.6266666665</v>
      </c>
    </row>
    <row r="209" spans="1:32" s="343" customFormat="1" ht="34" customHeight="1" x14ac:dyDescent="0.2">
      <c r="A209" s="343" t="str">
        <f t="shared" si="111"/>
        <v>02.06.01</v>
      </c>
      <c r="B209" s="498">
        <v>174</v>
      </c>
      <c r="C209" s="442" t="s">
        <v>300</v>
      </c>
      <c r="D209" s="457" t="s">
        <v>184</v>
      </c>
      <c r="E209" s="440"/>
      <c r="F209" s="442" t="s">
        <v>868</v>
      </c>
      <c r="G209" s="440" t="s">
        <v>869</v>
      </c>
      <c r="H209" s="442" t="s">
        <v>214</v>
      </c>
      <c r="I209" s="455">
        <v>2019</v>
      </c>
      <c r="J209" s="441"/>
      <c r="K209" s="440"/>
      <c r="L209" s="440"/>
      <c r="M209" s="440"/>
      <c r="N209" s="441"/>
      <c r="O209" s="455" t="s">
        <v>101</v>
      </c>
      <c r="P209" s="486">
        <v>2540454.5333333332</v>
      </c>
      <c r="Q209" s="503"/>
      <c r="R209" s="454"/>
      <c r="S209" s="443" t="str">
        <f t="shared" si="117"/>
        <v>02.06.01</v>
      </c>
      <c r="T209" s="443" t="str">
        <f t="shared" si="114"/>
        <v>Alat Kantor</v>
      </c>
      <c r="U209" s="443">
        <f t="shared" si="115"/>
        <v>5</v>
      </c>
      <c r="V209" s="430">
        <f t="shared" si="118"/>
        <v>508090.90666666662</v>
      </c>
      <c r="W209" s="413"/>
      <c r="X209" s="414"/>
      <c r="Y209" s="414"/>
      <c r="Z209" s="414"/>
      <c r="AA209" s="414"/>
      <c r="AB209" s="414"/>
      <c r="AC209" s="414"/>
      <c r="AD209" s="414">
        <f t="shared" si="119"/>
        <v>508090.90666666662</v>
      </c>
      <c r="AE209" s="430">
        <f t="shared" si="116"/>
        <v>508090.90666666662</v>
      </c>
      <c r="AF209" s="430">
        <f t="shared" si="120"/>
        <v>2032363.6266666665</v>
      </c>
    </row>
    <row r="210" spans="1:32" s="343" customFormat="1" ht="34" customHeight="1" x14ac:dyDescent="0.2">
      <c r="A210" s="343" t="str">
        <f t="shared" si="111"/>
        <v>02.06.01</v>
      </c>
      <c r="B210" s="498">
        <v>175</v>
      </c>
      <c r="C210" s="442" t="s">
        <v>300</v>
      </c>
      <c r="D210" s="457" t="s">
        <v>184</v>
      </c>
      <c r="E210" s="440"/>
      <c r="F210" s="442" t="s">
        <v>868</v>
      </c>
      <c r="G210" s="440" t="s">
        <v>869</v>
      </c>
      <c r="H210" s="442" t="s">
        <v>214</v>
      </c>
      <c r="I210" s="455">
        <v>2019</v>
      </c>
      <c r="J210" s="441"/>
      <c r="K210" s="440"/>
      <c r="L210" s="440"/>
      <c r="M210" s="440"/>
      <c r="N210" s="441"/>
      <c r="O210" s="455" t="s">
        <v>101</v>
      </c>
      <c r="P210" s="486">
        <v>2540454.5333333332</v>
      </c>
      <c r="Q210" s="503"/>
      <c r="R210" s="454"/>
      <c r="S210" s="443" t="str">
        <f t="shared" si="117"/>
        <v>02.06.01</v>
      </c>
      <c r="T210" s="443" t="str">
        <f t="shared" si="114"/>
        <v>Alat Kantor</v>
      </c>
      <c r="U210" s="443">
        <f t="shared" si="115"/>
        <v>5</v>
      </c>
      <c r="V210" s="430">
        <f t="shared" si="118"/>
        <v>508090.90666666662</v>
      </c>
      <c r="W210" s="413"/>
      <c r="X210" s="414"/>
      <c r="Y210" s="414"/>
      <c r="Z210" s="414"/>
      <c r="AA210" s="414"/>
      <c r="AB210" s="414"/>
      <c r="AC210" s="414"/>
      <c r="AD210" s="414">
        <f t="shared" si="119"/>
        <v>508090.90666666662</v>
      </c>
      <c r="AE210" s="430">
        <f t="shared" si="116"/>
        <v>508090.90666666662</v>
      </c>
      <c r="AF210" s="430">
        <f t="shared" si="120"/>
        <v>2032363.6266666665</v>
      </c>
    </row>
    <row r="211" spans="1:32" s="343" customFormat="1" ht="34" customHeight="1" x14ac:dyDescent="0.2">
      <c r="A211" s="343" t="str">
        <f t="shared" si="111"/>
        <v>02.06.01</v>
      </c>
      <c r="B211" s="498">
        <v>176</v>
      </c>
      <c r="C211" s="442" t="s">
        <v>300</v>
      </c>
      <c r="D211" s="457" t="s">
        <v>184</v>
      </c>
      <c r="E211" s="440"/>
      <c r="F211" s="442" t="s">
        <v>868</v>
      </c>
      <c r="G211" s="440" t="s">
        <v>869</v>
      </c>
      <c r="H211" s="442" t="s">
        <v>214</v>
      </c>
      <c r="I211" s="455">
        <v>2019</v>
      </c>
      <c r="J211" s="441"/>
      <c r="K211" s="440"/>
      <c r="L211" s="440"/>
      <c r="M211" s="440"/>
      <c r="N211" s="441"/>
      <c r="O211" s="455" t="s">
        <v>101</v>
      </c>
      <c r="P211" s="486">
        <v>2540454.5333333332</v>
      </c>
      <c r="Q211" s="503"/>
      <c r="R211" s="454"/>
      <c r="S211" s="443" t="str">
        <f t="shared" si="117"/>
        <v>02.06.01</v>
      </c>
      <c r="T211" s="443" t="str">
        <f t="shared" si="114"/>
        <v>Alat Kantor</v>
      </c>
      <c r="U211" s="443">
        <f t="shared" si="115"/>
        <v>5</v>
      </c>
      <c r="V211" s="430">
        <f t="shared" si="118"/>
        <v>508090.90666666662</v>
      </c>
      <c r="W211" s="413"/>
      <c r="X211" s="414"/>
      <c r="Y211" s="414"/>
      <c r="Z211" s="414"/>
      <c r="AA211" s="414"/>
      <c r="AB211" s="414"/>
      <c r="AC211" s="414"/>
      <c r="AD211" s="414">
        <f t="shared" si="119"/>
        <v>508090.90666666662</v>
      </c>
      <c r="AE211" s="430">
        <f t="shared" si="116"/>
        <v>508090.90666666662</v>
      </c>
      <c r="AF211" s="430">
        <f t="shared" si="120"/>
        <v>2032363.6266666665</v>
      </c>
    </row>
    <row r="212" spans="1:32" s="343" customFormat="1" ht="34" customHeight="1" x14ac:dyDescent="0.2">
      <c r="A212" s="343" t="str">
        <f t="shared" si="111"/>
        <v>02.06.01</v>
      </c>
      <c r="B212" s="498">
        <v>177</v>
      </c>
      <c r="C212" s="442" t="s">
        <v>300</v>
      </c>
      <c r="D212" s="457" t="s">
        <v>184</v>
      </c>
      <c r="E212" s="440"/>
      <c r="F212" s="442" t="s">
        <v>868</v>
      </c>
      <c r="G212" s="440" t="s">
        <v>869</v>
      </c>
      <c r="H212" s="442" t="s">
        <v>214</v>
      </c>
      <c r="I212" s="455">
        <v>2019</v>
      </c>
      <c r="J212" s="441"/>
      <c r="K212" s="440"/>
      <c r="L212" s="440"/>
      <c r="M212" s="440"/>
      <c r="N212" s="441"/>
      <c r="O212" s="455" t="s">
        <v>101</v>
      </c>
      <c r="P212" s="486">
        <v>2540454.5333333332</v>
      </c>
      <c r="Q212" s="503"/>
      <c r="R212" s="454"/>
      <c r="S212" s="443" t="str">
        <f t="shared" si="117"/>
        <v>02.06.01</v>
      </c>
      <c r="T212" s="443" t="str">
        <f t="shared" si="114"/>
        <v>Alat Kantor</v>
      </c>
      <c r="U212" s="443">
        <f t="shared" si="115"/>
        <v>5</v>
      </c>
      <c r="V212" s="430">
        <f t="shared" si="118"/>
        <v>508090.90666666662</v>
      </c>
      <c r="W212" s="413"/>
      <c r="X212" s="414"/>
      <c r="Y212" s="414"/>
      <c r="Z212" s="414"/>
      <c r="AA212" s="414"/>
      <c r="AB212" s="414"/>
      <c r="AC212" s="414"/>
      <c r="AD212" s="414">
        <f t="shared" si="119"/>
        <v>508090.90666666662</v>
      </c>
      <c r="AE212" s="430">
        <f t="shared" si="116"/>
        <v>508090.90666666662</v>
      </c>
      <c r="AF212" s="430">
        <f t="shared" si="120"/>
        <v>2032363.6266666665</v>
      </c>
    </row>
    <row r="213" spans="1:32" s="343" customFormat="1" ht="34" customHeight="1" x14ac:dyDescent="0.2">
      <c r="A213" s="343" t="str">
        <f t="shared" si="111"/>
        <v>02.06.01</v>
      </c>
      <c r="B213" s="498">
        <v>178</v>
      </c>
      <c r="C213" s="442" t="s">
        <v>300</v>
      </c>
      <c r="D213" s="457" t="s">
        <v>184</v>
      </c>
      <c r="E213" s="440"/>
      <c r="F213" s="442" t="s">
        <v>868</v>
      </c>
      <c r="G213" s="440" t="s">
        <v>869</v>
      </c>
      <c r="H213" s="442" t="s">
        <v>214</v>
      </c>
      <c r="I213" s="455">
        <v>2019</v>
      </c>
      <c r="J213" s="441"/>
      <c r="K213" s="440"/>
      <c r="L213" s="440"/>
      <c r="M213" s="440"/>
      <c r="N213" s="441"/>
      <c r="O213" s="455" t="s">
        <v>101</v>
      </c>
      <c r="P213" s="486">
        <v>2540454.5333333332</v>
      </c>
      <c r="Q213" s="503"/>
      <c r="R213" s="454"/>
      <c r="S213" s="443" t="str">
        <f t="shared" si="117"/>
        <v>02.06.01</v>
      </c>
      <c r="T213" s="443" t="str">
        <f t="shared" si="114"/>
        <v>Alat Kantor</v>
      </c>
      <c r="U213" s="443">
        <f t="shared" si="115"/>
        <v>5</v>
      </c>
      <c r="V213" s="430">
        <f t="shared" si="118"/>
        <v>508090.90666666662</v>
      </c>
      <c r="W213" s="413"/>
      <c r="X213" s="414"/>
      <c r="Y213" s="414"/>
      <c r="Z213" s="414"/>
      <c r="AA213" s="414"/>
      <c r="AB213" s="414"/>
      <c r="AC213" s="414"/>
      <c r="AD213" s="414">
        <f t="shared" si="119"/>
        <v>508090.90666666662</v>
      </c>
      <c r="AE213" s="430">
        <f t="shared" si="116"/>
        <v>508090.90666666662</v>
      </c>
      <c r="AF213" s="430">
        <f t="shared" si="120"/>
        <v>2032363.6266666665</v>
      </c>
    </row>
    <row r="214" spans="1:32" s="343" customFormat="1" ht="34" customHeight="1" x14ac:dyDescent="0.2">
      <c r="A214" s="343" t="str">
        <f t="shared" si="111"/>
        <v>02.06.01</v>
      </c>
      <c r="B214" s="498">
        <v>179</v>
      </c>
      <c r="C214" s="442" t="s">
        <v>300</v>
      </c>
      <c r="D214" s="457" t="s">
        <v>184</v>
      </c>
      <c r="E214" s="440"/>
      <c r="F214" s="442" t="s">
        <v>868</v>
      </c>
      <c r="G214" s="440" t="s">
        <v>869</v>
      </c>
      <c r="H214" s="442" t="s">
        <v>214</v>
      </c>
      <c r="I214" s="455">
        <v>2019</v>
      </c>
      <c r="J214" s="441"/>
      <c r="K214" s="440"/>
      <c r="L214" s="440"/>
      <c r="M214" s="440"/>
      <c r="N214" s="441"/>
      <c r="O214" s="455" t="s">
        <v>101</v>
      </c>
      <c r="P214" s="486">
        <v>2540454.5333333332</v>
      </c>
      <c r="Q214" s="503"/>
      <c r="R214" s="454"/>
      <c r="S214" s="443" t="str">
        <f t="shared" si="117"/>
        <v>02.06.01</v>
      </c>
      <c r="T214" s="443" t="str">
        <f t="shared" si="114"/>
        <v>Alat Kantor</v>
      </c>
      <c r="U214" s="443">
        <f t="shared" si="115"/>
        <v>5</v>
      </c>
      <c r="V214" s="430">
        <f t="shared" si="118"/>
        <v>508090.90666666662</v>
      </c>
      <c r="W214" s="413"/>
      <c r="X214" s="414"/>
      <c r="Y214" s="414"/>
      <c r="Z214" s="414"/>
      <c r="AA214" s="414"/>
      <c r="AB214" s="414"/>
      <c r="AC214" s="414"/>
      <c r="AD214" s="414">
        <f t="shared" si="119"/>
        <v>508090.90666666662</v>
      </c>
      <c r="AE214" s="430">
        <f t="shared" si="116"/>
        <v>508090.90666666662</v>
      </c>
      <c r="AF214" s="430">
        <f t="shared" si="120"/>
        <v>2032363.6266666665</v>
      </c>
    </row>
    <row r="215" spans="1:32" s="343" customFormat="1" ht="34" customHeight="1" x14ac:dyDescent="0.2">
      <c r="A215" s="343" t="str">
        <f t="shared" si="111"/>
        <v>02.06.01</v>
      </c>
      <c r="B215" s="498">
        <v>180</v>
      </c>
      <c r="C215" s="442" t="s">
        <v>300</v>
      </c>
      <c r="D215" s="457" t="s">
        <v>184</v>
      </c>
      <c r="E215" s="440"/>
      <c r="F215" s="442" t="s">
        <v>868</v>
      </c>
      <c r="G215" s="440" t="s">
        <v>869</v>
      </c>
      <c r="H215" s="442" t="s">
        <v>214</v>
      </c>
      <c r="I215" s="455">
        <v>2019</v>
      </c>
      <c r="J215" s="441"/>
      <c r="K215" s="440"/>
      <c r="L215" s="440"/>
      <c r="M215" s="440"/>
      <c r="N215" s="441"/>
      <c r="O215" s="455" t="s">
        <v>101</v>
      </c>
      <c r="P215" s="486">
        <v>2540454.5333333332</v>
      </c>
      <c r="Q215" s="503"/>
      <c r="R215" s="454"/>
      <c r="S215" s="443" t="str">
        <f t="shared" si="117"/>
        <v>02.06.01</v>
      </c>
      <c r="T215" s="443" t="str">
        <f t="shared" si="114"/>
        <v>Alat Kantor</v>
      </c>
      <c r="U215" s="443">
        <f t="shared" si="115"/>
        <v>5</v>
      </c>
      <c r="V215" s="430">
        <f t="shared" si="118"/>
        <v>508090.90666666662</v>
      </c>
      <c r="W215" s="413"/>
      <c r="X215" s="414"/>
      <c r="Y215" s="414"/>
      <c r="Z215" s="414"/>
      <c r="AA215" s="414"/>
      <c r="AB215" s="414"/>
      <c r="AC215" s="414"/>
      <c r="AD215" s="414">
        <f t="shared" si="119"/>
        <v>508090.90666666662</v>
      </c>
      <c r="AE215" s="430">
        <f t="shared" si="116"/>
        <v>508090.90666666662</v>
      </c>
      <c r="AF215" s="430">
        <f t="shared" si="120"/>
        <v>2032363.6266666665</v>
      </c>
    </row>
    <row r="216" spans="1:32" s="343" customFormat="1" ht="34" customHeight="1" x14ac:dyDescent="0.2">
      <c r="A216" s="343" t="str">
        <f t="shared" si="111"/>
        <v>02.06.01</v>
      </c>
      <c r="B216" s="498">
        <v>181</v>
      </c>
      <c r="C216" s="442" t="s">
        <v>300</v>
      </c>
      <c r="D216" s="457" t="s">
        <v>184</v>
      </c>
      <c r="E216" s="440"/>
      <c r="F216" s="442" t="s">
        <v>868</v>
      </c>
      <c r="G216" s="440" t="s">
        <v>869</v>
      </c>
      <c r="H216" s="442" t="s">
        <v>214</v>
      </c>
      <c r="I216" s="455">
        <v>2019</v>
      </c>
      <c r="J216" s="441"/>
      <c r="K216" s="440"/>
      <c r="L216" s="440"/>
      <c r="M216" s="440"/>
      <c r="N216" s="441"/>
      <c r="O216" s="455" t="s">
        <v>101</v>
      </c>
      <c r="P216" s="486">
        <v>2540454.5333333332</v>
      </c>
      <c r="Q216" s="503"/>
      <c r="R216" s="454"/>
      <c r="S216" s="443" t="str">
        <f t="shared" si="117"/>
        <v>02.06.01</v>
      </c>
      <c r="T216" s="443" t="str">
        <f t="shared" si="114"/>
        <v>Alat Kantor</v>
      </c>
      <c r="U216" s="443">
        <f t="shared" si="115"/>
        <v>5</v>
      </c>
      <c r="V216" s="430">
        <f t="shared" si="118"/>
        <v>508090.90666666662</v>
      </c>
      <c r="W216" s="413"/>
      <c r="X216" s="414"/>
      <c r="Y216" s="414"/>
      <c r="Z216" s="414"/>
      <c r="AA216" s="414"/>
      <c r="AB216" s="414"/>
      <c r="AC216" s="414"/>
      <c r="AD216" s="414">
        <f t="shared" si="119"/>
        <v>508090.90666666662</v>
      </c>
      <c r="AE216" s="430">
        <f t="shared" si="116"/>
        <v>508090.90666666662</v>
      </c>
      <c r="AF216" s="430">
        <f t="shared" si="120"/>
        <v>2032363.6266666665</v>
      </c>
    </row>
    <row r="217" spans="1:32" s="343" customFormat="1" ht="34" customHeight="1" x14ac:dyDescent="0.2">
      <c r="A217" s="343" t="str">
        <f t="shared" si="111"/>
        <v>02.06.01</v>
      </c>
      <c r="B217" s="498">
        <v>182</v>
      </c>
      <c r="C217" s="442" t="s">
        <v>300</v>
      </c>
      <c r="D217" s="457" t="s">
        <v>184</v>
      </c>
      <c r="E217" s="440"/>
      <c r="F217" s="442" t="s">
        <v>868</v>
      </c>
      <c r="G217" s="440" t="s">
        <v>869</v>
      </c>
      <c r="H217" s="442" t="s">
        <v>214</v>
      </c>
      <c r="I217" s="455">
        <v>2019</v>
      </c>
      <c r="J217" s="441"/>
      <c r="K217" s="440"/>
      <c r="L217" s="440"/>
      <c r="M217" s="440"/>
      <c r="N217" s="441"/>
      <c r="O217" s="455" t="s">
        <v>101</v>
      </c>
      <c r="P217" s="486">
        <v>2540454.5333333332</v>
      </c>
      <c r="Q217" s="503"/>
      <c r="R217" s="454"/>
      <c r="S217" s="443" t="str">
        <f t="shared" si="117"/>
        <v>02.06.01</v>
      </c>
      <c r="T217" s="443" t="str">
        <f t="shared" si="114"/>
        <v>Alat Kantor</v>
      </c>
      <c r="U217" s="443">
        <f t="shared" si="115"/>
        <v>5</v>
      </c>
      <c r="V217" s="430">
        <f t="shared" si="118"/>
        <v>508090.90666666662</v>
      </c>
      <c r="W217" s="413"/>
      <c r="X217" s="414"/>
      <c r="Y217" s="414"/>
      <c r="Z217" s="414"/>
      <c r="AA217" s="414"/>
      <c r="AB217" s="414"/>
      <c r="AC217" s="414"/>
      <c r="AD217" s="414">
        <f t="shared" si="119"/>
        <v>508090.90666666662</v>
      </c>
      <c r="AE217" s="430">
        <f t="shared" si="116"/>
        <v>508090.90666666662</v>
      </c>
      <c r="AF217" s="430">
        <f t="shared" si="120"/>
        <v>2032363.6266666665</v>
      </c>
    </row>
    <row r="218" spans="1:32" s="343" customFormat="1" ht="34" customHeight="1" x14ac:dyDescent="0.2">
      <c r="A218" s="343" t="str">
        <f t="shared" si="111"/>
        <v>02.06.01</v>
      </c>
      <c r="B218" s="498">
        <v>183</v>
      </c>
      <c r="C218" s="442" t="s">
        <v>300</v>
      </c>
      <c r="D218" s="457" t="s">
        <v>184</v>
      </c>
      <c r="E218" s="440"/>
      <c r="F218" s="442" t="s">
        <v>868</v>
      </c>
      <c r="G218" s="440" t="s">
        <v>869</v>
      </c>
      <c r="H218" s="442" t="s">
        <v>214</v>
      </c>
      <c r="I218" s="455">
        <v>2019</v>
      </c>
      <c r="J218" s="441"/>
      <c r="K218" s="440"/>
      <c r="L218" s="440"/>
      <c r="M218" s="440"/>
      <c r="N218" s="441"/>
      <c r="O218" s="455" t="s">
        <v>101</v>
      </c>
      <c r="P218" s="486">
        <v>2540454.5333333332</v>
      </c>
      <c r="Q218" s="503"/>
      <c r="R218" s="454"/>
      <c r="S218" s="443" t="str">
        <f t="shared" si="117"/>
        <v>02.06.01</v>
      </c>
      <c r="T218" s="443" t="str">
        <f t="shared" si="114"/>
        <v>Alat Kantor</v>
      </c>
      <c r="U218" s="443">
        <f t="shared" si="115"/>
        <v>5</v>
      </c>
      <c r="V218" s="430">
        <f t="shared" si="118"/>
        <v>508090.90666666662</v>
      </c>
      <c r="W218" s="413"/>
      <c r="X218" s="414"/>
      <c r="Y218" s="414"/>
      <c r="Z218" s="414"/>
      <c r="AA218" s="414"/>
      <c r="AB218" s="414"/>
      <c r="AC218" s="414"/>
      <c r="AD218" s="414">
        <f t="shared" si="119"/>
        <v>508090.90666666662</v>
      </c>
      <c r="AE218" s="430">
        <f t="shared" si="116"/>
        <v>508090.90666666662</v>
      </c>
      <c r="AF218" s="430">
        <f t="shared" si="120"/>
        <v>2032363.6266666665</v>
      </c>
    </row>
    <row r="219" spans="1:32" s="343" customFormat="1" ht="34" customHeight="1" x14ac:dyDescent="0.2">
      <c r="A219" s="343" t="str">
        <f t="shared" si="111"/>
        <v>02.06.01</v>
      </c>
      <c r="B219" s="498">
        <v>184</v>
      </c>
      <c r="C219" s="442" t="s">
        <v>300</v>
      </c>
      <c r="D219" s="457" t="s">
        <v>184</v>
      </c>
      <c r="E219" s="440"/>
      <c r="F219" s="442" t="s">
        <v>868</v>
      </c>
      <c r="G219" s="440" t="s">
        <v>869</v>
      </c>
      <c r="H219" s="442" t="s">
        <v>214</v>
      </c>
      <c r="I219" s="455">
        <v>2019</v>
      </c>
      <c r="J219" s="441"/>
      <c r="K219" s="440"/>
      <c r="L219" s="440"/>
      <c r="M219" s="440"/>
      <c r="N219" s="441"/>
      <c r="O219" s="455" t="s">
        <v>101</v>
      </c>
      <c r="P219" s="486">
        <v>2540454.5333333332</v>
      </c>
      <c r="Q219" s="503"/>
      <c r="R219" s="454"/>
      <c r="S219" s="443" t="str">
        <f t="shared" si="117"/>
        <v>02.06.01</v>
      </c>
      <c r="T219" s="443" t="str">
        <f t="shared" si="114"/>
        <v>Alat Kantor</v>
      </c>
      <c r="U219" s="443">
        <f t="shared" si="115"/>
        <v>5</v>
      </c>
      <c r="V219" s="430">
        <f t="shared" si="118"/>
        <v>508090.90666666662</v>
      </c>
      <c r="W219" s="413"/>
      <c r="X219" s="414"/>
      <c r="Y219" s="414"/>
      <c r="Z219" s="414"/>
      <c r="AA219" s="414"/>
      <c r="AB219" s="414"/>
      <c r="AC219" s="414"/>
      <c r="AD219" s="414">
        <f t="shared" si="119"/>
        <v>508090.90666666662</v>
      </c>
      <c r="AE219" s="430">
        <f t="shared" si="116"/>
        <v>508090.90666666662</v>
      </c>
      <c r="AF219" s="430">
        <f t="shared" si="120"/>
        <v>2032363.6266666665</v>
      </c>
    </row>
    <row r="220" spans="1:32" s="343" customFormat="1" ht="34" customHeight="1" x14ac:dyDescent="0.2">
      <c r="A220" s="343" t="str">
        <f t="shared" si="111"/>
        <v>02.06.02</v>
      </c>
      <c r="B220" s="498">
        <v>185</v>
      </c>
      <c r="C220" s="440" t="s">
        <v>602</v>
      </c>
      <c r="D220" s="441" t="s">
        <v>883</v>
      </c>
      <c r="E220" s="440"/>
      <c r="F220" s="442" t="s">
        <v>884</v>
      </c>
      <c r="G220" s="440" t="s">
        <v>885</v>
      </c>
      <c r="H220" s="442" t="s">
        <v>251</v>
      </c>
      <c r="I220" s="455">
        <v>2019</v>
      </c>
      <c r="J220" s="441"/>
      <c r="K220" s="440"/>
      <c r="L220" s="440"/>
      <c r="M220" s="440"/>
      <c r="N220" s="441"/>
      <c r="O220" s="455" t="s">
        <v>101</v>
      </c>
      <c r="P220" s="486">
        <v>11597727</v>
      </c>
      <c r="Q220" s="503"/>
      <c r="R220" s="454"/>
      <c r="S220" s="443" t="str">
        <f t="shared" si="117"/>
        <v>02.06.02</v>
      </c>
      <c r="T220" s="443" t="str">
        <f t="shared" si="114"/>
        <v>Alat Rumah Tangga</v>
      </c>
      <c r="U220" s="443">
        <f t="shared" si="115"/>
        <v>5</v>
      </c>
      <c r="V220" s="430">
        <f t="shared" si="118"/>
        <v>2319545.4</v>
      </c>
      <c r="W220" s="413"/>
      <c r="X220" s="414"/>
      <c r="Y220" s="414"/>
      <c r="Z220" s="414"/>
      <c r="AA220" s="414"/>
      <c r="AB220" s="414"/>
      <c r="AC220" s="414"/>
      <c r="AD220" s="414">
        <f t="shared" si="119"/>
        <v>2319545.4</v>
      </c>
      <c r="AE220" s="430">
        <f t="shared" si="116"/>
        <v>2319545.4</v>
      </c>
      <c r="AF220" s="430">
        <f t="shared" si="120"/>
        <v>9278181.5999999996</v>
      </c>
    </row>
    <row r="221" spans="1:32" s="343" customFormat="1" ht="34" customHeight="1" x14ac:dyDescent="0.2">
      <c r="B221" s="498"/>
      <c r="C221" s="440" t="s">
        <v>474</v>
      </c>
      <c r="D221" s="441" t="s">
        <v>474</v>
      </c>
      <c r="E221" s="440"/>
      <c r="F221" s="442" t="s">
        <v>474</v>
      </c>
      <c r="G221" s="440"/>
      <c r="H221" s="440" t="s">
        <v>474</v>
      </c>
      <c r="I221" s="455"/>
      <c r="J221" s="441"/>
      <c r="K221" s="440"/>
      <c r="L221" s="440"/>
      <c r="M221" s="440"/>
      <c r="N221" s="441"/>
      <c r="O221" s="455"/>
      <c r="P221" s="455"/>
      <c r="Q221" s="503"/>
      <c r="R221" s="454"/>
      <c r="S221" s="443"/>
      <c r="T221" s="443"/>
      <c r="U221" s="443"/>
      <c r="V221" s="430"/>
      <c r="W221" s="430"/>
      <c r="X221" s="430"/>
      <c r="Y221" s="430"/>
      <c r="Z221" s="430"/>
      <c r="AA221" s="430"/>
      <c r="AB221" s="430"/>
      <c r="AC221" s="430"/>
      <c r="AD221" s="430"/>
      <c r="AE221" s="430"/>
      <c r="AF221" s="430"/>
    </row>
    <row r="222" spans="1:32" s="358" customFormat="1" ht="38" customHeight="1" x14ac:dyDescent="0.2">
      <c r="B222" s="499" t="s">
        <v>332</v>
      </c>
      <c r="C222" s="518" t="s">
        <v>479</v>
      </c>
      <c r="D222" s="445"/>
      <c r="E222" s="439"/>
      <c r="F222" s="446" t="s">
        <v>474</v>
      </c>
      <c r="G222" s="439"/>
      <c r="H222" s="439" t="s">
        <v>474</v>
      </c>
      <c r="I222" s="447"/>
      <c r="J222" s="445"/>
      <c r="K222" s="439"/>
      <c r="L222" s="439"/>
      <c r="M222" s="439"/>
      <c r="N222" s="445"/>
      <c r="O222" s="447"/>
      <c r="P222" s="489">
        <f>SUM(P223:P228)</f>
        <v>35374364</v>
      </c>
      <c r="Q222" s="504"/>
      <c r="R222" s="450"/>
      <c r="S222" s="451"/>
      <c r="T222" s="451"/>
      <c r="U222" s="451"/>
      <c r="V222" s="452"/>
      <c r="W222" s="452"/>
      <c r="X222" s="452">
        <f>SUM(X223:X225)</f>
        <v>4773000</v>
      </c>
      <c r="Y222" s="452">
        <f t="shared" ref="Y222:AF222" si="121">SUM(Y223:Y225)</f>
        <v>4773000</v>
      </c>
      <c r="Z222" s="452">
        <f t="shared" si="121"/>
        <v>4773000</v>
      </c>
      <c r="AA222" s="452">
        <f t="shared" si="121"/>
        <v>4773000</v>
      </c>
      <c r="AB222" s="452">
        <f t="shared" si="121"/>
        <v>4773000</v>
      </c>
      <c r="AC222" s="452">
        <f t="shared" si="121"/>
        <v>0</v>
      </c>
      <c r="AD222" s="452">
        <f t="shared" si="121"/>
        <v>0</v>
      </c>
      <c r="AE222" s="452">
        <f t="shared" si="121"/>
        <v>23865000</v>
      </c>
      <c r="AF222" s="452">
        <f t="shared" si="121"/>
        <v>0</v>
      </c>
    </row>
    <row r="223" spans="1:32" s="343" customFormat="1" ht="34" customHeight="1" x14ac:dyDescent="0.2">
      <c r="B223" s="498">
        <v>1</v>
      </c>
      <c r="C223" s="442" t="s">
        <v>615</v>
      </c>
      <c r="D223" s="441" t="s">
        <v>502</v>
      </c>
      <c r="E223" s="483" t="s">
        <v>425</v>
      </c>
      <c r="F223" s="442" t="s">
        <v>545</v>
      </c>
      <c r="G223" s="440"/>
      <c r="H223" s="440" t="s">
        <v>474</v>
      </c>
      <c r="I223" s="482">
        <v>2013</v>
      </c>
      <c r="J223" s="441"/>
      <c r="K223" s="440"/>
      <c r="L223" s="440"/>
      <c r="M223" s="440"/>
      <c r="N223" s="441"/>
      <c r="O223" s="440" t="s">
        <v>101</v>
      </c>
      <c r="P223" s="486">
        <v>5971310.4325699741</v>
      </c>
      <c r="Q223" s="503" t="s">
        <v>63</v>
      </c>
      <c r="R223" s="454"/>
      <c r="S223" s="443" t="str">
        <f>LEFT(C223,8)</f>
        <v>02.07.01</v>
      </c>
      <c r="T223" s="443" t="str">
        <f>VLOOKUP(S223,UE,3,FALSE)</f>
        <v>Alat Studio</v>
      </c>
      <c r="U223" s="443">
        <f>VLOOKUP(S223,UE,4,FALSE)</f>
        <v>5</v>
      </c>
      <c r="V223" s="430">
        <f>P223/U223</f>
        <v>1194262.0865139947</v>
      </c>
      <c r="W223" s="413">
        <f>IF(2013-I223+1&gt;U223,U223,IF(2013-I223+1&lt;0,0,(2013-I223+1)))</f>
        <v>1</v>
      </c>
      <c r="X223" s="414">
        <f t="shared" ref="X223:X225" si="122">W223*V223</f>
        <v>1194262.0865139947</v>
      </c>
      <c r="Y223" s="414">
        <f>IF(P223=X223,0,V223)</f>
        <v>1194262.0865139947</v>
      </c>
      <c r="Z223" s="414">
        <f>IF(P223=X223+Y223,0,V223)</f>
        <v>1194262.0865139947</v>
      </c>
      <c r="AA223" s="414">
        <f>IF(P223=X223+Y223+Z223,0,V223)</f>
        <v>1194262.0865139947</v>
      </c>
      <c r="AB223" s="414">
        <f>IF(P223=X223+Y223+Z223+AA223,0,V223)</f>
        <v>1194262.0865139947</v>
      </c>
      <c r="AC223" s="414">
        <f>IF(P223=X223+Y223+Z223+AA223+AB223,0,V223)</f>
        <v>0</v>
      </c>
      <c r="AD223" s="414">
        <f>IF(P223=X223+Y223+Z223+AA223+AB223+AC223,0,V223)</f>
        <v>0</v>
      </c>
      <c r="AE223" s="430">
        <f t="shared" ref="AE223:AE225" si="123">SUM(X223:AD223)</f>
        <v>5971310.4325699732</v>
      </c>
      <c r="AF223" s="430">
        <f>P223-AE223</f>
        <v>0</v>
      </c>
    </row>
    <row r="224" spans="1:32" s="343" customFormat="1" ht="34" customHeight="1" x14ac:dyDescent="0.2">
      <c r="B224" s="498">
        <v>2</v>
      </c>
      <c r="C224" s="442" t="s">
        <v>624</v>
      </c>
      <c r="D224" s="441" t="s">
        <v>524</v>
      </c>
      <c r="E224" s="483" t="s">
        <v>415</v>
      </c>
      <c r="F224" s="442" t="s">
        <v>546</v>
      </c>
      <c r="G224" s="440"/>
      <c r="H224" s="440" t="s">
        <v>474</v>
      </c>
      <c r="I224" s="482">
        <v>2013</v>
      </c>
      <c r="J224" s="441"/>
      <c r="K224" s="440"/>
      <c r="L224" s="440"/>
      <c r="M224" s="440"/>
      <c r="N224" s="441"/>
      <c r="O224" s="440" t="s">
        <v>101</v>
      </c>
      <c r="P224" s="486">
        <v>7367989.821882952</v>
      </c>
      <c r="Q224" s="503" t="s">
        <v>524</v>
      </c>
      <c r="R224" s="454"/>
      <c r="S224" s="443" t="str">
        <f>LEFT(C224,8)</f>
        <v>02.07.01</v>
      </c>
      <c r="T224" s="443" t="str">
        <f>VLOOKUP(S224,UE,3,FALSE)</f>
        <v>Alat Studio</v>
      </c>
      <c r="U224" s="443">
        <f>VLOOKUP(S224,UE,4,FALSE)</f>
        <v>5</v>
      </c>
      <c r="V224" s="430">
        <f>P224/U224</f>
        <v>1473597.9643765904</v>
      </c>
      <c r="W224" s="413">
        <f>IF(2013-I224+1&gt;U224,U224,IF(2013-I224+1&lt;0,0,(2013-I224+1)))</f>
        <v>1</v>
      </c>
      <c r="X224" s="414">
        <f t="shared" si="122"/>
        <v>1473597.9643765904</v>
      </c>
      <c r="Y224" s="414">
        <f>IF(P224=X224,0,V224)</f>
        <v>1473597.9643765904</v>
      </c>
      <c r="Z224" s="414">
        <f>IF(P224=X224+Y224,0,V224)</f>
        <v>1473597.9643765904</v>
      </c>
      <c r="AA224" s="414">
        <f>IF(P224=X224+Y224+Z224,0,V224)</f>
        <v>1473597.9643765904</v>
      </c>
      <c r="AB224" s="414">
        <f>IF(P224=X224+Y224+Z224+AA224,0,V224)</f>
        <v>1473597.9643765904</v>
      </c>
      <c r="AC224" s="414">
        <f>IF(P224=X224+Y224+Z224+AA224+AB224,0,V224)</f>
        <v>0</v>
      </c>
      <c r="AD224" s="414">
        <f>IF(P224=X224+Y224+Z224+AA224+AB224+AC224,0,V224)</f>
        <v>0</v>
      </c>
      <c r="AE224" s="430">
        <f t="shared" si="123"/>
        <v>7367989.821882952</v>
      </c>
      <c r="AF224" s="430">
        <f>P224-AE224</f>
        <v>0</v>
      </c>
    </row>
    <row r="225" spans="2:32" s="343" customFormat="1" ht="34" customHeight="1" x14ac:dyDescent="0.2">
      <c r="B225" s="498">
        <v>3</v>
      </c>
      <c r="C225" s="442" t="s">
        <v>614</v>
      </c>
      <c r="D225" s="441" t="s">
        <v>525</v>
      </c>
      <c r="E225" s="483" t="s">
        <v>415</v>
      </c>
      <c r="F225" s="442" t="s">
        <v>547</v>
      </c>
      <c r="G225" s="440"/>
      <c r="H225" s="440" t="s">
        <v>474</v>
      </c>
      <c r="I225" s="482">
        <v>2013</v>
      </c>
      <c r="J225" s="441"/>
      <c r="K225" s="440"/>
      <c r="L225" s="440"/>
      <c r="M225" s="440"/>
      <c r="N225" s="441"/>
      <c r="O225" s="440" t="s">
        <v>101</v>
      </c>
      <c r="P225" s="486">
        <v>10525699.745547073</v>
      </c>
      <c r="Q225" s="503" t="s">
        <v>63</v>
      </c>
      <c r="R225" s="454"/>
      <c r="S225" s="443" t="str">
        <f>LEFT(C225,8)</f>
        <v>02.07.01</v>
      </c>
      <c r="T225" s="443" t="str">
        <f>VLOOKUP(S225,UE,3,FALSE)</f>
        <v>Alat Studio</v>
      </c>
      <c r="U225" s="443">
        <f>VLOOKUP(S225,UE,4,FALSE)</f>
        <v>5</v>
      </c>
      <c r="V225" s="430">
        <f>P225/U225</f>
        <v>2105139.9491094146</v>
      </c>
      <c r="W225" s="413">
        <f>IF(2013-I225+1&gt;U225,U225,IF(2013-I225+1&lt;0,0,(2013-I225+1)))</f>
        <v>1</v>
      </c>
      <c r="X225" s="414">
        <f t="shared" si="122"/>
        <v>2105139.9491094146</v>
      </c>
      <c r="Y225" s="414">
        <f>IF(P225=X225,0,V225)</f>
        <v>2105139.9491094146</v>
      </c>
      <c r="Z225" s="414">
        <f>IF(P225=X225+Y225,0,V225)</f>
        <v>2105139.9491094146</v>
      </c>
      <c r="AA225" s="414">
        <f>IF(P225=X225+Y225+Z225,0,V225)</f>
        <v>2105139.9491094146</v>
      </c>
      <c r="AB225" s="414">
        <f>IF(P225=X225+Y225+Z225+AA225,0,V225)</f>
        <v>2105139.9491094146</v>
      </c>
      <c r="AC225" s="414">
        <f>IF(P225=X225+Y225+Z225+AA225+AB225,0,V225)</f>
        <v>0</v>
      </c>
      <c r="AD225" s="414">
        <f>IF(P225=X225+Y225+Z225+AA225+AB225+AC225,0,V225)</f>
        <v>0</v>
      </c>
      <c r="AE225" s="430">
        <f t="shared" si="123"/>
        <v>10525699.745547073</v>
      </c>
      <c r="AF225" s="430">
        <f>P225-AE225</f>
        <v>0</v>
      </c>
    </row>
    <row r="226" spans="2:32" s="343" customFormat="1" ht="34" customHeight="1" x14ac:dyDescent="0.2">
      <c r="B226" s="498">
        <v>4</v>
      </c>
      <c r="C226" s="442" t="s">
        <v>615</v>
      </c>
      <c r="D226" s="441" t="s">
        <v>879</v>
      </c>
      <c r="E226" s="483"/>
      <c r="F226" s="442" t="s">
        <v>231</v>
      </c>
      <c r="G226" s="440" t="s">
        <v>880</v>
      </c>
      <c r="H226" s="440" t="s">
        <v>251</v>
      </c>
      <c r="I226" s="482">
        <v>2019</v>
      </c>
      <c r="J226" s="441"/>
      <c r="K226" s="440"/>
      <c r="L226" s="440"/>
      <c r="M226" s="440"/>
      <c r="N226" s="441"/>
      <c r="O226" s="440" t="s">
        <v>101</v>
      </c>
      <c r="P226" s="486">
        <v>5213455</v>
      </c>
      <c r="Q226" s="503"/>
      <c r="R226" s="454"/>
      <c r="S226" s="443"/>
      <c r="T226" s="443"/>
      <c r="U226" s="443"/>
      <c r="V226" s="430"/>
      <c r="W226" s="413"/>
      <c r="X226" s="414"/>
      <c r="Y226" s="414"/>
      <c r="Z226" s="414"/>
      <c r="AA226" s="414"/>
      <c r="AB226" s="414"/>
      <c r="AC226" s="414"/>
      <c r="AD226" s="414"/>
      <c r="AE226" s="430"/>
      <c r="AF226" s="430"/>
    </row>
    <row r="227" spans="2:32" s="343" customFormat="1" ht="34" customHeight="1" x14ac:dyDescent="0.2">
      <c r="B227" s="498">
        <v>5</v>
      </c>
      <c r="C227" s="442" t="s">
        <v>614</v>
      </c>
      <c r="D227" s="441" t="s">
        <v>881</v>
      </c>
      <c r="E227" s="483"/>
      <c r="F227" s="442" t="s">
        <v>865</v>
      </c>
      <c r="G227" s="440" t="s">
        <v>882</v>
      </c>
      <c r="H227" s="440" t="s">
        <v>251</v>
      </c>
      <c r="I227" s="482">
        <v>2019</v>
      </c>
      <c r="J227" s="441"/>
      <c r="K227" s="440"/>
      <c r="L227" s="440"/>
      <c r="M227" s="440"/>
      <c r="N227" s="441"/>
      <c r="O227" s="440" t="s">
        <v>101</v>
      </c>
      <c r="P227" s="486">
        <v>6295909</v>
      </c>
      <c r="Q227" s="503"/>
      <c r="R227" s="454"/>
      <c r="S227" s="443"/>
      <c r="T227" s="443"/>
      <c r="U227" s="443"/>
      <c r="V227" s="430"/>
      <c r="W227" s="413"/>
      <c r="X227" s="414"/>
      <c r="Y227" s="414"/>
      <c r="Z227" s="414"/>
      <c r="AA227" s="414"/>
      <c r="AB227" s="414"/>
      <c r="AC227" s="414"/>
      <c r="AD227" s="414"/>
      <c r="AE227" s="430"/>
      <c r="AF227" s="430"/>
    </row>
    <row r="228" spans="2:32" s="343" customFormat="1" ht="34" customHeight="1" x14ac:dyDescent="0.2">
      <c r="B228" s="498"/>
      <c r="C228" s="440" t="s">
        <v>474</v>
      </c>
      <c r="D228" s="457" t="s">
        <v>474</v>
      </c>
      <c r="E228" s="440"/>
      <c r="F228" s="442" t="s">
        <v>474</v>
      </c>
      <c r="G228" s="440"/>
      <c r="H228" s="440" t="s">
        <v>474</v>
      </c>
      <c r="I228" s="440"/>
      <c r="J228" s="441"/>
      <c r="K228" s="440"/>
      <c r="L228" s="440"/>
      <c r="M228" s="440"/>
      <c r="N228" s="441"/>
      <c r="O228" s="440"/>
      <c r="P228" s="480"/>
      <c r="Q228" s="501"/>
      <c r="R228" s="454"/>
      <c r="S228" s="443"/>
      <c r="T228" s="443"/>
      <c r="U228" s="443"/>
      <c r="V228" s="430"/>
      <c r="W228" s="430"/>
      <c r="X228" s="430"/>
      <c r="Y228" s="430"/>
      <c r="Z228" s="430"/>
      <c r="AA228" s="430"/>
      <c r="AB228" s="430"/>
      <c r="AC228" s="430"/>
      <c r="AD228" s="430"/>
      <c r="AE228" s="430"/>
      <c r="AF228" s="430"/>
    </row>
    <row r="229" spans="2:32" s="358" customFormat="1" ht="34" customHeight="1" x14ac:dyDescent="0.2">
      <c r="B229" s="499" t="s">
        <v>334</v>
      </c>
      <c r="C229" s="444" t="s">
        <v>480</v>
      </c>
      <c r="D229" s="445"/>
      <c r="E229" s="439"/>
      <c r="F229" s="446" t="s">
        <v>474</v>
      </c>
      <c r="G229" s="439"/>
      <c r="H229" s="439" t="s">
        <v>474</v>
      </c>
      <c r="I229" s="439"/>
      <c r="J229" s="445"/>
      <c r="K229" s="439"/>
      <c r="L229" s="439"/>
      <c r="M229" s="439"/>
      <c r="N229" s="445"/>
      <c r="O229" s="445"/>
      <c r="P229" s="490">
        <f>SUM(P230:P234)</f>
        <v>25445891.96228341</v>
      </c>
      <c r="Q229" s="500"/>
      <c r="R229" s="450"/>
      <c r="S229" s="451"/>
      <c r="T229" s="451"/>
      <c r="U229" s="451"/>
      <c r="V229" s="452"/>
      <c r="W229" s="452"/>
      <c r="X229" s="452">
        <f t="shared" ref="X229:AC229" si="124">X230</f>
        <v>0</v>
      </c>
      <c r="Y229" s="452">
        <f t="shared" si="124"/>
        <v>0</v>
      </c>
      <c r="Z229" s="452">
        <f t="shared" si="124"/>
        <v>1399996.5573591895</v>
      </c>
      <c r="AA229" s="452">
        <f t="shared" si="124"/>
        <v>1399996.5573591895</v>
      </c>
      <c r="AB229" s="452">
        <f t="shared" si="124"/>
        <v>1399996.5573591895</v>
      </c>
      <c r="AC229" s="452">
        <f t="shared" si="124"/>
        <v>1399996.5573591895</v>
      </c>
      <c r="AD229" s="452">
        <f>SUM(AD230:AD234)</f>
        <v>5089178.3924566824</v>
      </c>
      <c r="AE229" s="452">
        <f t="shared" ref="AE229:AF229" si="125">SUM(AE230:AE234)</f>
        <v>10689164.621893439</v>
      </c>
      <c r="AF229" s="452">
        <f t="shared" si="125"/>
        <v>14756727.340389973</v>
      </c>
    </row>
    <row r="230" spans="2:32" s="343" customFormat="1" ht="37" customHeight="1" x14ac:dyDescent="0.2">
      <c r="B230" s="498">
        <v>1</v>
      </c>
      <c r="C230" s="442" t="s">
        <v>616</v>
      </c>
      <c r="D230" s="472" t="s">
        <v>526</v>
      </c>
      <c r="E230" s="440" t="s">
        <v>425</v>
      </c>
      <c r="F230" s="442" t="s">
        <v>150</v>
      </c>
      <c r="G230" s="440"/>
      <c r="H230" s="440" t="s">
        <v>474</v>
      </c>
      <c r="I230" s="440">
        <v>2015</v>
      </c>
      <c r="J230" s="441"/>
      <c r="K230" s="440"/>
      <c r="L230" s="440"/>
      <c r="M230" s="440"/>
      <c r="N230" s="441"/>
      <c r="O230" s="440" t="s">
        <v>101</v>
      </c>
      <c r="P230" s="491">
        <v>6999982.7867959477</v>
      </c>
      <c r="Q230" s="501"/>
      <c r="R230" s="454">
        <v>2</v>
      </c>
      <c r="S230" s="443" t="str">
        <f>LEFT(C230,8)</f>
        <v>02.04.03</v>
      </c>
      <c r="T230" s="443" t="str">
        <f>VLOOKUP(S230,UE,3,FALSE)</f>
        <v>Alat Ukur</v>
      </c>
      <c r="U230" s="443">
        <f>VLOOKUP(S230,UE,4,FALSE)</f>
        <v>5</v>
      </c>
      <c r="V230" s="430">
        <f>P230/U230</f>
        <v>1399996.5573591895</v>
      </c>
      <c r="W230" s="413">
        <f>IF(2013-I230+1&gt;U230,U230,IF(2013-I230+1&lt;0,0,(2013-I230+1)))</f>
        <v>0</v>
      </c>
      <c r="X230" s="414">
        <f t="shared" ref="X230" si="126">W230*V230</f>
        <v>0</v>
      </c>
      <c r="Y230" s="414"/>
      <c r="Z230" s="414">
        <f>IF(P230=X230+Y230,0,V230)</f>
        <v>1399996.5573591895</v>
      </c>
      <c r="AA230" s="414">
        <f>IF(P230=X230+Y230+Z230,0,V230)</f>
        <v>1399996.5573591895</v>
      </c>
      <c r="AB230" s="414">
        <f>IF(P230=X230+Y230+Z230+AA230,0,V230)</f>
        <v>1399996.5573591895</v>
      </c>
      <c r="AC230" s="414">
        <f>IF(P230=X230+Y230+Z230+AA230+AB230,0,V230)</f>
        <v>1399996.5573591895</v>
      </c>
      <c r="AD230" s="414">
        <f>IF(P230=X230+Y230+Z230+AA230+AB230+AC230,0,V230)</f>
        <v>1399996.5573591895</v>
      </c>
      <c r="AE230" s="430">
        <f t="shared" ref="AE230:AE234" si="127">SUM(X230:AD230)</f>
        <v>6999982.7867959477</v>
      </c>
      <c r="AF230" s="430">
        <f>P230-AE230</f>
        <v>0</v>
      </c>
    </row>
    <row r="231" spans="2:32" s="343" customFormat="1" ht="37" customHeight="1" x14ac:dyDescent="0.2">
      <c r="B231" s="498">
        <v>2</v>
      </c>
      <c r="C231" s="442" t="s">
        <v>616</v>
      </c>
      <c r="D231" s="472" t="s">
        <v>870</v>
      </c>
      <c r="E231" s="440"/>
      <c r="F231" s="442" t="s">
        <v>871</v>
      </c>
      <c r="G231" s="440" t="s">
        <v>872</v>
      </c>
      <c r="H231" s="440" t="s">
        <v>251</v>
      </c>
      <c r="I231" s="440">
        <v>2019</v>
      </c>
      <c r="J231" s="441"/>
      <c r="K231" s="440"/>
      <c r="L231" s="440"/>
      <c r="M231" s="440"/>
      <c r="N231" s="441"/>
      <c r="O231" s="440" t="s">
        <v>101</v>
      </c>
      <c r="P231" s="491">
        <v>4611477.2938718665</v>
      </c>
      <c r="Q231" s="501" t="s">
        <v>948</v>
      </c>
      <c r="R231" s="454"/>
      <c r="S231" s="443" t="str">
        <f>LEFT(C231,8)</f>
        <v>02.04.03</v>
      </c>
      <c r="T231" s="443" t="str">
        <f>VLOOKUP(S231,UE,3,FALSE)</f>
        <v>Alat Ukur</v>
      </c>
      <c r="U231" s="443">
        <f>VLOOKUP(S231,UE,4,FALSE)</f>
        <v>5</v>
      </c>
      <c r="V231" s="430">
        <f>P231/U231</f>
        <v>922295.45877437328</v>
      </c>
      <c r="W231" s="413"/>
      <c r="X231" s="414"/>
      <c r="Y231" s="414"/>
      <c r="Z231" s="414"/>
      <c r="AA231" s="414"/>
      <c r="AB231" s="414"/>
      <c r="AC231" s="414"/>
      <c r="AD231" s="414">
        <f>IF(P231=X231+Y231+Z231+AA231+AB231+AC231,0,V231)</f>
        <v>922295.45877437328</v>
      </c>
      <c r="AE231" s="430">
        <f t="shared" si="127"/>
        <v>922295.45877437328</v>
      </c>
      <c r="AF231" s="430">
        <f>P231-AE231</f>
        <v>3689181.8350974931</v>
      </c>
    </row>
    <row r="232" spans="2:32" s="343" customFormat="1" ht="37" customHeight="1" x14ac:dyDescent="0.2">
      <c r="B232" s="498">
        <v>3</v>
      </c>
      <c r="C232" s="442" t="s">
        <v>616</v>
      </c>
      <c r="D232" s="472" t="s">
        <v>870</v>
      </c>
      <c r="E232" s="440"/>
      <c r="F232" s="442" t="s">
        <v>871</v>
      </c>
      <c r="G232" s="440" t="s">
        <v>872</v>
      </c>
      <c r="H232" s="440" t="s">
        <v>251</v>
      </c>
      <c r="I232" s="440">
        <v>2019</v>
      </c>
      <c r="J232" s="441"/>
      <c r="K232" s="440"/>
      <c r="L232" s="440"/>
      <c r="M232" s="440"/>
      <c r="N232" s="441"/>
      <c r="O232" s="440" t="s">
        <v>101</v>
      </c>
      <c r="P232" s="491">
        <v>4611477.2938718665</v>
      </c>
      <c r="Q232" s="501" t="s">
        <v>948</v>
      </c>
      <c r="R232" s="454"/>
      <c r="S232" s="443" t="str">
        <f>LEFT(C232,8)</f>
        <v>02.04.03</v>
      </c>
      <c r="T232" s="443" t="str">
        <f>VLOOKUP(S232,UE,3,FALSE)</f>
        <v>Alat Ukur</v>
      </c>
      <c r="U232" s="443">
        <f>VLOOKUP(S232,UE,4,FALSE)</f>
        <v>5</v>
      </c>
      <c r="V232" s="430">
        <f>P232/U232</f>
        <v>922295.45877437328</v>
      </c>
      <c r="W232" s="413"/>
      <c r="X232" s="414"/>
      <c r="Y232" s="414"/>
      <c r="Z232" s="414"/>
      <c r="AA232" s="414"/>
      <c r="AB232" s="414"/>
      <c r="AC232" s="414"/>
      <c r="AD232" s="414">
        <f>IF(P232=X232+Y232+Z232+AA232+AB232+AC232,0,V232)</f>
        <v>922295.45877437328</v>
      </c>
      <c r="AE232" s="430">
        <f t="shared" si="127"/>
        <v>922295.45877437328</v>
      </c>
      <c r="AF232" s="430">
        <f>P232-AE232</f>
        <v>3689181.8350974931</v>
      </c>
    </row>
    <row r="233" spans="2:32" s="343" customFormat="1" ht="37" customHeight="1" x14ac:dyDescent="0.2">
      <c r="B233" s="498">
        <v>4</v>
      </c>
      <c r="C233" s="442" t="s">
        <v>616</v>
      </c>
      <c r="D233" s="472" t="s">
        <v>870</v>
      </c>
      <c r="E233" s="440"/>
      <c r="F233" s="442" t="s">
        <v>871</v>
      </c>
      <c r="G233" s="440" t="s">
        <v>872</v>
      </c>
      <c r="H233" s="440" t="s">
        <v>251</v>
      </c>
      <c r="I233" s="440">
        <v>2019</v>
      </c>
      <c r="J233" s="441"/>
      <c r="K233" s="440"/>
      <c r="L233" s="440"/>
      <c r="M233" s="440"/>
      <c r="N233" s="441"/>
      <c r="O233" s="440" t="s">
        <v>101</v>
      </c>
      <c r="P233" s="491">
        <v>4611477.2938718665</v>
      </c>
      <c r="Q233" s="501" t="s">
        <v>948</v>
      </c>
      <c r="R233" s="454"/>
      <c r="S233" s="443" t="str">
        <f>LEFT(C233,8)</f>
        <v>02.04.03</v>
      </c>
      <c r="T233" s="443" t="str">
        <f>VLOOKUP(S233,UE,3,FALSE)</f>
        <v>Alat Ukur</v>
      </c>
      <c r="U233" s="443">
        <f>VLOOKUP(S233,UE,4,FALSE)</f>
        <v>5</v>
      </c>
      <c r="V233" s="430">
        <f>P233/U233</f>
        <v>922295.45877437328</v>
      </c>
      <c r="W233" s="413"/>
      <c r="X233" s="414"/>
      <c r="Y233" s="414"/>
      <c r="Z233" s="414"/>
      <c r="AA233" s="414"/>
      <c r="AB233" s="414"/>
      <c r="AC233" s="414"/>
      <c r="AD233" s="414">
        <f>IF(P233=X233+Y233+Z233+AA233+AB233+AC233,0,V233)</f>
        <v>922295.45877437328</v>
      </c>
      <c r="AE233" s="430">
        <f t="shared" si="127"/>
        <v>922295.45877437328</v>
      </c>
      <c r="AF233" s="430">
        <f>P233-AE233</f>
        <v>3689181.8350974931</v>
      </c>
    </row>
    <row r="234" spans="2:32" s="343" customFormat="1" ht="37" customHeight="1" x14ac:dyDescent="0.2">
      <c r="B234" s="498">
        <v>5</v>
      </c>
      <c r="C234" s="442" t="s">
        <v>616</v>
      </c>
      <c r="D234" s="472" t="s">
        <v>870</v>
      </c>
      <c r="E234" s="440"/>
      <c r="F234" s="442" t="s">
        <v>871</v>
      </c>
      <c r="G234" s="440" t="s">
        <v>872</v>
      </c>
      <c r="H234" s="440" t="s">
        <v>251</v>
      </c>
      <c r="I234" s="440">
        <v>2019</v>
      </c>
      <c r="J234" s="441"/>
      <c r="K234" s="440"/>
      <c r="L234" s="440"/>
      <c r="M234" s="440"/>
      <c r="N234" s="441"/>
      <c r="O234" s="440" t="s">
        <v>101</v>
      </c>
      <c r="P234" s="491">
        <v>4611477.2938718665</v>
      </c>
      <c r="Q234" s="501" t="s">
        <v>948</v>
      </c>
      <c r="R234" s="454"/>
      <c r="S234" s="443" t="str">
        <f>LEFT(C234,8)</f>
        <v>02.04.03</v>
      </c>
      <c r="T234" s="443" t="str">
        <f>VLOOKUP(S234,UE,3,FALSE)</f>
        <v>Alat Ukur</v>
      </c>
      <c r="U234" s="443">
        <f>VLOOKUP(S234,UE,4,FALSE)</f>
        <v>5</v>
      </c>
      <c r="V234" s="430">
        <f>P234/U234</f>
        <v>922295.45877437328</v>
      </c>
      <c r="W234" s="413"/>
      <c r="X234" s="414"/>
      <c r="Y234" s="414"/>
      <c r="Z234" s="414"/>
      <c r="AA234" s="414"/>
      <c r="AB234" s="414"/>
      <c r="AC234" s="414"/>
      <c r="AD234" s="414">
        <f>IF(P234=X234+Y234+Z234+AA234+AB234+AC234,0,V234)</f>
        <v>922295.45877437328</v>
      </c>
      <c r="AE234" s="430">
        <f t="shared" si="127"/>
        <v>922295.45877437328</v>
      </c>
      <c r="AF234" s="430">
        <f>P234-AE234</f>
        <v>3689181.8350974931</v>
      </c>
    </row>
    <row r="235" spans="2:32" s="343" customFormat="1" ht="34" customHeight="1" x14ac:dyDescent="0.2">
      <c r="B235" s="498"/>
      <c r="C235" s="442" t="s">
        <v>474</v>
      </c>
      <c r="D235" s="472" t="s">
        <v>474</v>
      </c>
      <c r="E235" s="442"/>
      <c r="F235" s="442" t="s">
        <v>474</v>
      </c>
      <c r="G235" s="442"/>
      <c r="H235" s="442" t="s">
        <v>474</v>
      </c>
      <c r="I235" s="442"/>
      <c r="J235" s="472"/>
      <c r="K235" s="442"/>
      <c r="L235" s="442"/>
      <c r="M235" s="442"/>
      <c r="N235" s="472"/>
      <c r="O235" s="472"/>
      <c r="P235" s="472"/>
      <c r="Q235" s="505"/>
      <c r="R235" s="454"/>
      <c r="S235" s="443"/>
      <c r="T235" s="443"/>
      <c r="U235" s="443"/>
      <c r="V235" s="430"/>
      <c r="W235" s="430"/>
      <c r="X235" s="430"/>
      <c r="Y235" s="430"/>
      <c r="Z235" s="430"/>
      <c r="AA235" s="430"/>
      <c r="AB235" s="430"/>
      <c r="AC235" s="430"/>
      <c r="AD235" s="430"/>
      <c r="AE235" s="430"/>
      <c r="AF235" s="430"/>
    </row>
    <row r="236" spans="2:32" s="343" customFormat="1" ht="34" customHeight="1" x14ac:dyDescent="0.2">
      <c r="B236" s="499" t="s">
        <v>336</v>
      </c>
      <c r="C236" s="444" t="s">
        <v>481</v>
      </c>
      <c r="D236" s="446" t="s">
        <v>398</v>
      </c>
      <c r="E236" s="442"/>
      <c r="F236" s="442" t="s">
        <v>474</v>
      </c>
      <c r="G236" s="442"/>
      <c r="H236" s="442" t="s">
        <v>474</v>
      </c>
      <c r="I236" s="442"/>
      <c r="J236" s="472"/>
      <c r="K236" s="442"/>
      <c r="L236" s="442"/>
      <c r="M236" s="442"/>
      <c r="N236" s="472"/>
      <c r="O236" s="472"/>
      <c r="P236" s="472"/>
      <c r="Q236" s="505"/>
      <c r="R236" s="454"/>
      <c r="S236" s="443"/>
      <c r="T236" s="443"/>
      <c r="U236" s="443"/>
      <c r="V236" s="430"/>
      <c r="W236" s="430"/>
      <c r="X236" s="430">
        <f t="shared" ref="X236:AF236" si="128">X237</f>
        <v>0</v>
      </c>
      <c r="Y236" s="430">
        <f t="shared" si="128"/>
        <v>0</v>
      </c>
      <c r="Z236" s="430">
        <f t="shared" si="128"/>
        <v>0</v>
      </c>
      <c r="AA236" s="430">
        <f t="shared" si="128"/>
        <v>0</v>
      </c>
      <c r="AB236" s="430">
        <f t="shared" si="128"/>
        <v>0</v>
      </c>
      <c r="AC236" s="430">
        <f t="shared" si="128"/>
        <v>0</v>
      </c>
      <c r="AD236" s="430"/>
      <c r="AE236" s="430">
        <f t="shared" si="128"/>
        <v>0</v>
      </c>
      <c r="AF236" s="430">
        <f t="shared" si="128"/>
        <v>0</v>
      </c>
    </row>
    <row r="237" spans="2:32" s="343" customFormat="1" ht="34" customHeight="1" x14ac:dyDescent="0.2">
      <c r="B237" s="498"/>
      <c r="C237" s="440"/>
      <c r="D237" s="439"/>
      <c r="E237" s="440"/>
      <c r="F237" s="442"/>
      <c r="G237" s="440"/>
      <c r="H237" s="440"/>
      <c r="I237" s="440"/>
      <c r="J237" s="441"/>
      <c r="K237" s="440"/>
      <c r="L237" s="440"/>
      <c r="M237" s="440"/>
      <c r="N237" s="441"/>
      <c r="O237" s="441"/>
      <c r="P237" s="441"/>
      <c r="Q237" s="501"/>
      <c r="R237" s="454"/>
      <c r="S237" s="443"/>
      <c r="T237" s="443"/>
      <c r="U237" s="443"/>
      <c r="V237" s="430"/>
      <c r="W237" s="430"/>
      <c r="X237" s="430"/>
      <c r="Y237" s="430"/>
      <c r="Z237" s="430"/>
      <c r="AA237" s="430"/>
      <c r="AB237" s="430"/>
      <c r="AC237" s="430"/>
      <c r="AD237" s="430"/>
      <c r="AE237" s="430"/>
      <c r="AF237" s="430"/>
    </row>
    <row r="238" spans="2:32" s="343" customFormat="1" ht="34" customHeight="1" x14ac:dyDescent="0.2">
      <c r="B238" s="498"/>
      <c r="C238" s="442" t="s">
        <v>474</v>
      </c>
      <c r="D238" s="446"/>
      <c r="E238" s="442"/>
      <c r="F238" s="442"/>
      <c r="G238" s="442"/>
      <c r="H238" s="442"/>
      <c r="I238" s="442"/>
      <c r="J238" s="472"/>
      <c r="K238" s="442"/>
      <c r="L238" s="442"/>
      <c r="M238" s="442"/>
      <c r="N238" s="472"/>
      <c r="O238" s="472"/>
      <c r="P238" s="472"/>
      <c r="Q238" s="505"/>
      <c r="R238" s="454"/>
      <c r="S238" s="443"/>
      <c r="T238" s="443"/>
      <c r="U238" s="443"/>
      <c r="V238" s="430"/>
      <c r="W238" s="430"/>
      <c r="X238" s="430"/>
      <c r="Y238" s="430"/>
      <c r="Z238" s="430"/>
      <c r="AA238" s="430"/>
      <c r="AB238" s="430"/>
      <c r="AC238" s="430"/>
      <c r="AD238" s="430"/>
      <c r="AE238" s="430"/>
      <c r="AF238" s="430"/>
    </row>
    <row r="239" spans="2:32" s="343" customFormat="1" ht="34" customHeight="1" x14ac:dyDescent="0.2">
      <c r="B239" s="499" t="s">
        <v>338</v>
      </c>
      <c r="C239" s="444" t="s">
        <v>482</v>
      </c>
      <c r="D239" s="446" t="s">
        <v>398</v>
      </c>
      <c r="E239" s="442"/>
      <c r="F239" s="442"/>
      <c r="G239" s="442"/>
      <c r="H239" s="442"/>
      <c r="I239" s="442"/>
      <c r="J239" s="472"/>
      <c r="K239" s="442"/>
      <c r="L239" s="442"/>
      <c r="M239" s="442"/>
      <c r="N239" s="472"/>
      <c r="O239" s="472"/>
      <c r="P239" s="472"/>
      <c r="Q239" s="505"/>
      <c r="R239" s="454"/>
      <c r="S239" s="443"/>
      <c r="T239" s="443"/>
      <c r="U239" s="443"/>
      <c r="V239" s="430"/>
      <c r="W239" s="430"/>
      <c r="X239" s="430">
        <f>X240</f>
        <v>0</v>
      </c>
      <c r="Y239" s="430">
        <f t="shared" ref="Y239:AF239" si="129">Y240</f>
        <v>0</v>
      </c>
      <c r="Z239" s="430">
        <f t="shared" si="129"/>
        <v>0</v>
      </c>
      <c r="AA239" s="430">
        <f t="shared" si="129"/>
        <v>0</v>
      </c>
      <c r="AB239" s="430">
        <f t="shared" si="129"/>
        <v>0</v>
      </c>
      <c r="AC239" s="430">
        <f t="shared" si="129"/>
        <v>0</v>
      </c>
      <c r="AD239" s="430"/>
      <c r="AE239" s="430">
        <f t="shared" si="129"/>
        <v>0</v>
      </c>
      <c r="AF239" s="430">
        <f t="shared" si="129"/>
        <v>0</v>
      </c>
    </row>
    <row r="240" spans="2:32" s="343" customFormat="1" ht="34" customHeight="1" x14ac:dyDescent="0.2">
      <c r="B240" s="498"/>
      <c r="C240" s="440"/>
      <c r="D240" s="439"/>
      <c r="E240" s="440"/>
      <c r="F240" s="442"/>
      <c r="G240" s="440"/>
      <c r="H240" s="440"/>
      <c r="I240" s="440"/>
      <c r="J240" s="441"/>
      <c r="K240" s="440"/>
      <c r="L240" s="440"/>
      <c r="M240" s="440"/>
      <c r="N240" s="441"/>
      <c r="O240" s="441"/>
      <c r="P240" s="441"/>
      <c r="Q240" s="501"/>
      <c r="R240" s="454"/>
      <c r="S240" s="443"/>
      <c r="T240" s="443"/>
      <c r="U240" s="443"/>
      <c r="V240" s="430"/>
      <c r="W240" s="430"/>
      <c r="X240" s="430"/>
      <c r="Y240" s="430"/>
      <c r="Z240" s="430"/>
      <c r="AA240" s="430"/>
      <c r="AB240" s="430"/>
      <c r="AC240" s="430"/>
      <c r="AD240" s="430"/>
      <c r="AE240" s="430"/>
      <c r="AF240" s="430"/>
    </row>
    <row r="241" spans="2:32" s="343" customFormat="1" ht="34" customHeight="1" x14ac:dyDescent="0.2">
      <c r="B241" s="498"/>
      <c r="C241" s="442" t="s">
        <v>474</v>
      </c>
      <c r="D241" s="446"/>
      <c r="E241" s="442"/>
      <c r="F241" s="442"/>
      <c r="G241" s="442"/>
      <c r="H241" s="442"/>
      <c r="I241" s="442"/>
      <c r="J241" s="472"/>
      <c r="K241" s="442"/>
      <c r="L241" s="442"/>
      <c r="M241" s="442"/>
      <c r="N241" s="472"/>
      <c r="O241" s="472"/>
      <c r="P241" s="472"/>
      <c r="Q241" s="505"/>
      <c r="R241" s="454"/>
      <c r="S241" s="443"/>
      <c r="T241" s="443"/>
      <c r="U241" s="443"/>
      <c r="V241" s="430"/>
      <c r="W241" s="430"/>
      <c r="X241" s="430"/>
      <c r="Y241" s="430"/>
      <c r="Z241" s="430"/>
      <c r="AA241" s="430"/>
      <c r="AB241" s="430"/>
      <c r="AC241" s="430"/>
      <c r="AD241" s="430"/>
      <c r="AE241" s="430"/>
      <c r="AF241" s="430"/>
    </row>
    <row r="242" spans="2:32" s="343" customFormat="1" ht="34" customHeight="1" x14ac:dyDescent="0.2">
      <c r="B242" s="499" t="s">
        <v>340</v>
      </c>
      <c r="C242" s="444" t="s">
        <v>483</v>
      </c>
      <c r="D242" s="446" t="s">
        <v>398</v>
      </c>
      <c r="E242" s="442"/>
      <c r="F242" s="442"/>
      <c r="G242" s="442"/>
      <c r="H242" s="442"/>
      <c r="I242" s="442"/>
      <c r="J242" s="472"/>
      <c r="K242" s="442"/>
      <c r="L242" s="442"/>
      <c r="M242" s="442"/>
      <c r="N242" s="472"/>
      <c r="O242" s="472"/>
      <c r="P242" s="472"/>
      <c r="Q242" s="505"/>
      <c r="R242" s="454"/>
      <c r="S242" s="443"/>
      <c r="T242" s="443"/>
      <c r="U242" s="443"/>
      <c r="V242" s="430"/>
      <c r="W242" s="430"/>
      <c r="X242" s="430">
        <f>X243</f>
        <v>0</v>
      </c>
      <c r="Y242" s="430">
        <f t="shared" ref="Y242:AF242" si="130">Y243</f>
        <v>0</v>
      </c>
      <c r="Z242" s="430">
        <f t="shared" si="130"/>
        <v>0</v>
      </c>
      <c r="AA242" s="430">
        <f t="shared" si="130"/>
        <v>0</v>
      </c>
      <c r="AB242" s="430">
        <f t="shared" si="130"/>
        <v>0</v>
      </c>
      <c r="AC242" s="430">
        <f t="shared" si="130"/>
        <v>0</v>
      </c>
      <c r="AD242" s="430"/>
      <c r="AE242" s="430">
        <f t="shared" si="130"/>
        <v>0</v>
      </c>
      <c r="AF242" s="430">
        <f t="shared" si="130"/>
        <v>0</v>
      </c>
    </row>
    <row r="243" spans="2:32" s="343" customFormat="1" ht="34" customHeight="1" x14ac:dyDescent="0.2">
      <c r="B243" s="498"/>
      <c r="C243" s="440"/>
      <c r="D243" s="439"/>
      <c r="E243" s="440"/>
      <c r="F243" s="442"/>
      <c r="G243" s="440"/>
      <c r="H243" s="440"/>
      <c r="I243" s="440"/>
      <c r="J243" s="441"/>
      <c r="K243" s="440"/>
      <c r="L243" s="440"/>
      <c r="M243" s="440"/>
      <c r="N243" s="441"/>
      <c r="O243" s="441"/>
      <c r="P243" s="441"/>
      <c r="Q243" s="501"/>
      <c r="R243" s="454"/>
      <c r="S243" s="443"/>
      <c r="T243" s="443"/>
      <c r="U243" s="443"/>
      <c r="V243" s="430"/>
      <c r="W243" s="430"/>
      <c r="X243" s="430"/>
      <c r="Y243" s="430"/>
      <c r="Z243" s="430"/>
      <c r="AA243" s="430"/>
      <c r="AB243" s="430"/>
      <c r="AC243" s="430"/>
      <c r="AD243" s="430"/>
      <c r="AE243" s="430"/>
      <c r="AF243" s="430"/>
    </row>
    <row r="244" spans="2:32" s="343" customFormat="1" ht="34" customHeight="1" thickBot="1" x14ac:dyDescent="0.25">
      <c r="B244" s="506"/>
      <c r="C244" s="492"/>
      <c r="D244" s="493"/>
      <c r="E244" s="492"/>
      <c r="F244" s="494"/>
      <c r="G244" s="492"/>
      <c r="H244" s="492"/>
      <c r="I244" s="492"/>
      <c r="J244" s="493"/>
      <c r="K244" s="492"/>
      <c r="L244" s="492"/>
      <c r="M244" s="492"/>
      <c r="N244" s="493"/>
      <c r="O244" s="493"/>
      <c r="P244" s="493"/>
      <c r="Q244" s="507"/>
      <c r="R244" s="454"/>
      <c r="S244" s="443"/>
      <c r="T244" s="443"/>
      <c r="U244" s="443"/>
      <c r="V244" s="430"/>
      <c r="W244" s="430"/>
      <c r="X244" s="430"/>
      <c r="Y244" s="430"/>
      <c r="Z244" s="430"/>
      <c r="AA244" s="430"/>
      <c r="AB244" s="430"/>
      <c r="AC244" s="430"/>
      <c r="AD244" s="430"/>
      <c r="AE244" s="430"/>
      <c r="AF244" s="430"/>
    </row>
    <row r="245" spans="2:32" s="339" customFormat="1" x14ac:dyDescent="0.15">
      <c r="B245" s="429"/>
      <c r="C245" s="426"/>
      <c r="D245" s="427"/>
      <c r="E245" s="426"/>
      <c r="F245" s="428"/>
      <c r="G245" s="429"/>
      <c r="H245" s="429"/>
      <c r="I245" s="426"/>
      <c r="J245" s="427"/>
      <c r="K245" s="429"/>
      <c r="L245" s="429"/>
      <c r="M245" s="426"/>
      <c r="N245" s="427"/>
      <c r="O245" s="427"/>
      <c r="P245" s="427"/>
      <c r="Q245" s="427"/>
      <c r="S245" s="424"/>
      <c r="T245" s="424"/>
      <c r="U245" s="424"/>
      <c r="V245" s="425"/>
      <c r="W245" s="425"/>
      <c r="X245" s="425"/>
      <c r="Y245" s="425"/>
      <c r="Z245" s="425"/>
      <c r="AA245" s="425"/>
      <c r="AB245" s="425"/>
      <c r="AC245" s="425"/>
      <c r="AD245" s="425"/>
      <c r="AE245" s="425"/>
      <c r="AF245" s="425"/>
    </row>
    <row r="246" spans="2:32" s="339" customFormat="1" ht="17" customHeight="1" x14ac:dyDescent="0.15">
      <c r="B246" s="429"/>
      <c r="C246" s="426"/>
      <c r="D246" s="427"/>
      <c r="E246" s="426"/>
      <c r="F246" s="428"/>
      <c r="G246" s="429"/>
      <c r="H246" s="429"/>
      <c r="I246" s="426"/>
      <c r="J246" s="427"/>
      <c r="K246" s="429"/>
      <c r="L246" s="429"/>
      <c r="M246" s="426"/>
      <c r="N246" s="427"/>
      <c r="O246" s="427"/>
      <c r="P246" s="427"/>
      <c r="Q246" s="427"/>
      <c r="S246" s="424"/>
      <c r="T246" s="424"/>
      <c r="U246" s="424"/>
      <c r="V246" s="425"/>
      <c r="W246" s="425"/>
      <c r="X246" s="425"/>
      <c r="Y246" s="425"/>
      <c r="Z246" s="425"/>
      <c r="AA246" s="425"/>
      <c r="AB246" s="425"/>
      <c r="AC246" s="425"/>
      <c r="AD246" s="425"/>
      <c r="AE246" s="425"/>
      <c r="AF246" s="425"/>
    </row>
    <row r="247" spans="2:32" s="339" customFormat="1" ht="17" customHeight="1" x14ac:dyDescent="0.15">
      <c r="B247" s="532" t="s">
        <v>458</v>
      </c>
      <c r="C247" s="532"/>
      <c r="D247" s="532"/>
      <c r="E247" s="532"/>
      <c r="F247" s="532"/>
      <c r="G247" s="359"/>
      <c r="H247" s="360"/>
      <c r="I247" s="360"/>
      <c r="J247" s="360"/>
      <c r="K247" s="532" t="s">
        <v>890</v>
      </c>
      <c r="L247" s="532"/>
      <c r="M247" s="532"/>
      <c r="N247" s="532"/>
      <c r="O247" s="532"/>
      <c r="P247" s="532"/>
      <c r="Q247" s="532"/>
      <c r="S247" s="424"/>
      <c r="T247" s="424"/>
      <c r="U247" s="424"/>
      <c r="V247" s="425"/>
      <c r="W247" s="425"/>
      <c r="X247" s="425"/>
      <c r="Y247" s="425"/>
      <c r="Z247" s="425"/>
      <c r="AA247" s="425"/>
      <c r="AB247" s="425"/>
      <c r="AC247" s="425"/>
      <c r="AD247" s="425"/>
      <c r="AE247" s="425"/>
      <c r="AF247" s="425"/>
    </row>
    <row r="248" spans="2:32" s="339" customFormat="1" ht="17" customHeight="1" x14ac:dyDescent="0.15">
      <c r="B248" s="532" t="s">
        <v>936</v>
      </c>
      <c r="C248" s="532"/>
      <c r="D248" s="532"/>
      <c r="E248" s="532"/>
      <c r="F248" s="532"/>
      <c r="G248" s="359"/>
      <c r="H248" s="360"/>
      <c r="I248" s="360"/>
      <c r="J248" s="360"/>
      <c r="K248" s="532" t="s">
        <v>82</v>
      </c>
      <c r="L248" s="532"/>
      <c r="M248" s="532"/>
      <c r="N248" s="532"/>
      <c r="O248" s="532"/>
      <c r="P248" s="532"/>
      <c r="Q248" s="532"/>
      <c r="S248" s="424"/>
      <c r="T248" s="424"/>
      <c r="U248" s="424"/>
      <c r="V248" s="425"/>
      <c r="W248" s="425"/>
      <c r="X248" s="430"/>
      <c r="Y248" s="425"/>
      <c r="Z248" s="425"/>
      <c r="AA248" s="425"/>
      <c r="AB248" s="425"/>
      <c r="AC248" s="425"/>
      <c r="AD248" s="425"/>
      <c r="AE248" s="425"/>
      <c r="AF248" s="425"/>
    </row>
    <row r="249" spans="2:32" s="339" customFormat="1" ht="17" customHeight="1" x14ac:dyDescent="0.15">
      <c r="B249" s="358"/>
      <c r="C249" s="358"/>
      <c r="D249" s="359"/>
      <c r="E249" s="359"/>
      <c r="F249" s="359"/>
      <c r="G249" s="359"/>
      <c r="H249" s="360"/>
      <c r="I249" s="360"/>
      <c r="J249" s="360"/>
      <c r="K249" s="360"/>
      <c r="L249" s="359"/>
      <c r="M249" s="359"/>
      <c r="N249" s="359"/>
      <c r="O249" s="350"/>
      <c r="P249" s="350"/>
      <c r="S249" s="424"/>
      <c r="T249" s="424"/>
      <c r="U249" s="424"/>
      <c r="V249" s="425"/>
      <c r="W249" s="425"/>
      <c r="X249" s="425"/>
      <c r="Y249" s="425"/>
      <c r="Z249" s="425"/>
      <c r="AA249" s="425"/>
      <c r="AB249" s="425"/>
      <c r="AC249" s="425"/>
      <c r="AD249" s="425"/>
      <c r="AE249" s="425"/>
      <c r="AF249" s="425"/>
    </row>
    <row r="250" spans="2:32" s="339" customFormat="1" ht="17" customHeight="1" x14ac:dyDescent="0.15">
      <c r="B250" s="358"/>
      <c r="C250" s="358"/>
      <c r="D250" s="359"/>
      <c r="E250" s="359"/>
      <c r="F250" s="359"/>
      <c r="G250" s="359"/>
      <c r="H250" s="359"/>
      <c r="I250" s="359"/>
      <c r="J250" s="359"/>
      <c r="K250" s="358"/>
      <c r="L250" s="358"/>
      <c r="M250" s="358"/>
      <c r="N250" s="359"/>
      <c r="O250" s="350"/>
      <c r="P250" s="350"/>
      <c r="S250" s="424"/>
      <c r="T250" s="424"/>
      <c r="U250" s="424"/>
      <c r="V250" s="425"/>
      <c r="W250" s="425"/>
      <c r="X250" s="425"/>
      <c r="Y250" s="425"/>
      <c r="Z250" s="425"/>
      <c r="AA250" s="425"/>
      <c r="AB250" s="425"/>
      <c r="AC250" s="425"/>
      <c r="AD250" s="425"/>
      <c r="AE250" s="425"/>
      <c r="AF250" s="425"/>
    </row>
    <row r="251" spans="2:32" s="339" customFormat="1" ht="17" customHeight="1" x14ac:dyDescent="0.15">
      <c r="B251" s="358"/>
      <c r="C251" s="358"/>
      <c r="D251" s="359"/>
      <c r="E251" s="359"/>
      <c r="F251" s="359"/>
      <c r="G251" s="359"/>
      <c r="H251" s="359"/>
      <c r="I251" s="359"/>
      <c r="J251" s="359"/>
      <c r="K251" s="358"/>
      <c r="L251" s="358"/>
      <c r="M251" s="358"/>
      <c r="N251" s="359"/>
      <c r="O251" s="350"/>
      <c r="P251" s="350"/>
      <c r="S251" s="424"/>
      <c r="T251" s="424"/>
      <c r="U251" s="424"/>
      <c r="V251" s="425"/>
      <c r="W251" s="425"/>
      <c r="X251" s="425"/>
      <c r="Y251" s="425"/>
      <c r="Z251" s="425"/>
      <c r="AA251" s="425"/>
      <c r="AB251" s="425"/>
      <c r="AC251" s="425"/>
      <c r="AD251" s="425"/>
      <c r="AE251" s="425"/>
      <c r="AF251" s="425"/>
    </row>
    <row r="252" spans="2:32" s="339" customFormat="1" ht="17" customHeight="1" x14ac:dyDescent="0.15">
      <c r="B252" s="358"/>
      <c r="C252" s="358"/>
      <c r="D252" s="359"/>
      <c r="E252" s="359"/>
      <c r="F252" s="359"/>
      <c r="G252" s="359"/>
      <c r="H252" s="359"/>
      <c r="I252" s="359"/>
      <c r="J252" s="359"/>
      <c r="K252" s="358"/>
      <c r="L252" s="358"/>
      <c r="M252" s="358"/>
      <c r="N252" s="359"/>
      <c r="O252" s="350"/>
      <c r="P252" s="350"/>
      <c r="S252" s="424"/>
      <c r="T252" s="424"/>
      <c r="U252" s="424"/>
      <c r="V252" s="425"/>
      <c r="W252" s="425"/>
      <c r="X252" s="425"/>
      <c r="Y252" s="425"/>
      <c r="Z252" s="425"/>
      <c r="AA252" s="425"/>
      <c r="AB252" s="425"/>
      <c r="AC252" s="425"/>
      <c r="AD252" s="425"/>
      <c r="AE252" s="425"/>
      <c r="AF252" s="425"/>
    </row>
    <row r="253" spans="2:32" s="339" customFormat="1" ht="17" customHeight="1" x14ac:dyDescent="0.15">
      <c r="B253" s="358"/>
      <c r="C253" s="358"/>
      <c r="D253" s="359"/>
      <c r="E253" s="359"/>
      <c r="F253" s="359"/>
      <c r="G253" s="359"/>
      <c r="H253" s="359"/>
      <c r="I253" s="359"/>
      <c r="J253" s="359"/>
      <c r="K253" s="358"/>
      <c r="L253" s="358"/>
      <c r="M253" s="358"/>
      <c r="N253" s="359"/>
      <c r="P253" s="352"/>
      <c r="S253" s="424"/>
      <c r="T253" s="424"/>
      <c r="U253" s="424"/>
      <c r="V253" s="425"/>
      <c r="W253" s="425"/>
      <c r="X253" s="425"/>
      <c r="Y253" s="425"/>
      <c r="Z253" s="425"/>
      <c r="AA253" s="425"/>
      <c r="AB253" s="425"/>
      <c r="AC253" s="425"/>
      <c r="AD253" s="425"/>
      <c r="AE253" s="425"/>
      <c r="AF253" s="425"/>
    </row>
    <row r="254" spans="2:32" s="339" customFormat="1" ht="17" customHeight="1" x14ac:dyDescent="0.15">
      <c r="B254" s="531" t="s">
        <v>937</v>
      </c>
      <c r="C254" s="531"/>
      <c r="D254" s="531"/>
      <c r="E254" s="531"/>
      <c r="F254" s="531"/>
      <c r="G254" s="359"/>
      <c r="H254" s="359"/>
      <c r="I254" s="359"/>
      <c r="J254" s="359"/>
      <c r="K254" s="531" t="s">
        <v>853</v>
      </c>
      <c r="L254" s="531"/>
      <c r="M254" s="531"/>
      <c r="N254" s="531"/>
      <c r="O254" s="531"/>
      <c r="P254" s="531"/>
      <c r="Q254" s="531"/>
      <c r="S254" s="424"/>
      <c r="T254" s="424"/>
      <c r="U254" s="424"/>
      <c r="V254" s="425"/>
      <c r="W254" s="425"/>
      <c r="X254" s="425"/>
      <c r="Y254" s="425"/>
      <c r="Z254" s="425"/>
      <c r="AA254" s="425"/>
      <c r="AB254" s="425"/>
      <c r="AC254" s="425"/>
      <c r="AD254" s="425"/>
      <c r="AE254" s="425"/>
      <c r="AF254" s="425"/>
    </row>
    <row r="255" spans="2:32" s="339" customFormat="1" ht="17" customHeight="1" x14ac:dyDescent="0.15">
      <c r="B255" s="532" t="s">
        <v>938</v>
      </c>
      <c r="C255" s="532"/>
      <c r="D255" s="532"/>
      <c r="E255" s="532"/>
      <c r="F255" s="532"/>
      <c r="G255" s="356"/>
      <c r="H255" s="357"/>
      <c r="I255" s="357"/>
      <c r="J255" s="357"/>
      <c r="K255" s="532" t="s">
        <v>854</v>
      </c>
      <c r="L255" s="532"/>
      <c r="M255" s="532"/>
      <c r="N255" s="532"/>
      <c r="O255" s="532"/>
      <c r="P255" s="532"/>
      <c r="Q255" s="532"/>
      <c r="S255" s="424"/>
      <c r="T255" s="424"/>
      <c r="U255" s="424"/>
      <c r="V255" s="425"/>
      <c r="W255" s="425"/>
      <c r="X255" s="425"/>
      <c r="Y255" s="425"/>
      <c r="Z255" s="425"/>
      <c r="AA255" s="425"/>
      <c r="AB255" s="425"/>
      <c r="AC255" s="425"/>
      <c r="AD255" s="425"/>
      <c r="AE255" s="425"/>
      <c r="AF255" s="425"/>
    </row>
    <row r="256" spans="2:32" s="339" customFormat="1" ht="17" customHeight="1" x14ac:dyDescent="0.15">
      <c r="B256" s="429"/>
      <c r="C256" s="431"/>
      <c r="D256" s="431"/>
      <c r="E256" s="431"/>
      <c r="F256" s="519"/>
      <c r="G256" s="429"/>
      <c r="H256" s="429"/>
      <c r="I256" s="426"/>
      <c r="J256" s="427"/>
      <c r="K256" s="429"/>
      <c r="L256" s="429"/>
      <c r="M256" s="431"/>
      <c r="N256" s="431"/>
      <c r="O256" s="431"/>
      <c r="P256" s="431"/>
      <c r="Q256" s="427"/>
      <c r="S256" s="424"/>
      <c r="T256" s="424"/>
      <c r="U256" s="424"/>
      <c r="V256" s="425"/>
      <c r="W256" s="425"/>
      <c r="X256" s="425"/>
      <c r="Y256" s="425"/>
      <c r="Z256" s="425"/>
      <c r="AA256" s="425"/>
      <c r="AB256" s="425"/>
      <c r="AC256" s="425"/>
      <c r="AD256" s="425"/>
      <c r="AE256" s="425"/>
      <c r="AF256" s="425"/>
    </row>
  </sheetData>
  <autoFilter ref="A9:AF244" xr:uid="{00000000-0009-0000-0000-000003000000}"/>
  <mergeCells count="42">
    <mergeCell ref="B1:Q1"/>
    <mergeCell ref="B2:Q2"/>
    <mergeCell ref="B6:B8"/>
    <mergeCell ref="C6:C8"/>
    <mergeCell ref="D6:D8"/>
    <mergeCell ref="E6:E8"/>
    <mergeCell ref="F6:F8"/>
    <mergeCell ref="G6:G8"/>
    <mergeCell ref="H6:H8"/>
    <mergeCell ref="I6:I8"/>
    <mergeCell ref="J6:N6"/>
    <mergeCell ref="O6:O8"/>
    <mergeCell ref="P6:P8"/>
    <mergeCell ref="Q6:Q8"/>
    <mergeCell ref="J7:J8"/>
    <mergeCell ref="K7:K8"/>
    <mergeCell ref="S6:S7"/>
    <mergeCell ref="T6:T7"/>
    <mergeCell ref="U6:U7"/>
    <mergeCell ref="V6:V7"/>
    <mergeCell ref="W6:W7"/>
    <mergeCell ref="AC6:AC7"/>
    <mergeCell ref="AE6:AE7"/>
    <mergeCell ref="AF6:AF7"/>
    <mergeCell ref="X6:X7"/>
    <mergeCell ref="Y6:Y7"/>
    <mergeCell ref="Z6:Z7"/>
    <mergeCell ref="AA6:AA7"/>
    <mergeCell ref="AB6:AB7"/>
    <mergeCell ref="AD6:AD7"/>
    <mergeCell ref="B254:F254"/>
    <mergeCell ref="K254:Q254"/>
    <mergeCell ref="B255:F255"/>
    <mergeCell ref="K255:Q255"/>
    <mergeCell ref="B5:D5"/>
    <mergeCell ref="B247:F247"/>
    <mergeCell ref="K247:Q247"/>
    <mergeCell ref="B248:F248"/>
    <mergeCell ref="K248:Q248"/>
    <mergeCell ref="L7:L8"/>
    <mergeCell ref="M7:M8"/>
    <mergeCell ref="N7:N8"/>
  </mergeCells>
  <printOptions horizontalCentered="1"/>
  <pageMargins left="0.34055118099999998" right="0.893700787" top="1.0374015750000001" bottom="0.66929133858267698" header="0.98425196850393704" footer="0.23622047244094499"/>
  <pageSetup paperSize="5" scale="50" firstPageNumber="2" orientation="landscape" useFirstPageNumber="1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X98"/>
  <sheetViews>
    <sheetView view="pageBreakPreview" zoomScale="70" zoomScaleNormal="77" zoomScaleSheetLayoutView="70" workbookViewId="0">
      <pane xSplit="4" ySplit="9" topLeftCell="E69" activePane="bottomRight" state="frozen"/>
      <selection pane="topRight" activeCell="K1" sqref="K1"/>
      <selection pane="bottomLeft" activeCell="A10" sqref="A10"/>
      <selection pane="bottomRight" activeCell="H68" sqref="H68"/>
    </sheetView>
  </sheetViews>
  <sheetFormatPr baseColWidth="10" defaultColWidth="8.83203125" defaultRowHeight="15" x14ac:dyDescent="0.2"/>
  <cols>
    <col min="1" max="1" width="5.5" style="203" customWidth="1"/>
    <col min="2" max="2" width="23.5" style="202" customWidth="1"/>
    <col min="3" max="3" width="20.5" style="202" customWidth="1"/>
    <col min="4" max="4" width="11.1640625" style="202" customWidth="1"/>
    <col min="5" max="5" width="16.5" style="203" bestFit="1" customWidth="1"/>
    <col min="6" max="6" width="13.6640625" style="203" customWidth="1"/>
    <col min="7" max="7" width="21.5" style="203" bestFit="1" customWidth="1"/>
    <col min="8" max="8" width="12" style="202" customWidth="1"/>
    <col min="9" max="9" width="12.33203125" style="202" customWidth="1"/>
    <col min="10" max="10" width="21.5" style="203" bestFit="1" customWidth="1"/>
    <col min="11" max="11" width="16.5" style="203" bestFit="1" customWidth="1"/>
    <col min="12" max="12" width="8.1640625" style="202" customWidth="1"/>
    <col min="13" max="13" width="14" style="202" bestFit="1" customWidth="1"/>
    <col min="14" max="14" width="11" style="202" customWidth="1"/>
    <col min="15" max="15" width="21.5" style="202" customWidth="1"/>
    <col min="16" max="16" width="12.5" style="202" customWidth="1"/>
    <col min="17" max="17" width="14.83203125" style="281" bestFit="1" customWidth="1"/>
    <col min="18" max="18" width="9.5" bestFit="1" customWidth="1"/>
  </cols>
  <sheetData>
    <row r="1" spans="1:18" ht="26" x14ac:dyDescent="0.3">
      <c r="A1" s="553" t="s">
        <v>400</v>
      </c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311"/>
    </row>
    <row r="2" spans="1:18" ht="26" x14ac:dyDescent="0.3">
      <c r="A2" s="553" t="s">
        <v>401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311"/>
    </row>
    <row r="3" spans="1:18" ht="26" x14ac:dyDescent="0.3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246"/>
      <c r="P3" s="138"/>
    </row>
    <row r="4" spans="1:18" ht="26" x14ac:dyDescent="0.3">
      <c r="A4" s="138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245"/>
      <c r="P4" s="139"/>
    </row>
    <row r="5" spans="1:18" ht="17" thickBot="1" x14ac:dyDescent="0.25">
      <c r="A5" s="309" t="s">
        <v>690</v>
      </c>
      <c r="O5" s="244"/>
    </row>
    <row r="6" spans="1:18" s="8" customFormat="1" ht="29.25" customHeight="1" thickTop="1" x14ac:dyDescent="0.2">
      <c r="A6" s="560" t="s">
        <v>442</v>
      </c>
      <c r="B6" s="554" t="s">
        <v>449</v>
      </c>
      <c r="C6" s="557" t="s">
        <v>443</v>
      </c>
      <c r="D6" s="557" t="s">
        <v>450</v>
      </c>
      <c r="E6" s="557" t="s">
        <v>461</v>
      </c>
      <c r="F6" s="557" t="s">
        <v>462</v>
      </c>
      <c r="G6" s="557" t="s">
        <v>463</v>
      </c>
      <c r="H6" s="557" t="s">
        <v>464</v>
      </c>
      <c r="I6" s="557" t="s">
        <v>455</v>
      </c>
      <c r="J6" s="557"/>
      <c r="K6" s="557"/>
      <c r="L6" s="557"/>
      <c r="M6" s="557"/>
      <c r="N6" s="572" t="s">
        <v>469</v>
      </c>
      <c r="O6" s="567" t="s">
        <v>470</v>
      </c>
      <c r="P6" s="564" t="s">
        <v>471</v>
      </c>
      <c r="Q6" s="312"/>
    </row>
    <row r="7" spans="1:18" ht="22.5" customHeight="1" x14ac:dyDescent="0.2">
      <c r="A7" s="561"/>
      <c r="B7" s="555"/>
      <c r="C7" s="558"/>
      <c r="D7" s="558"/>
      <c r="E7" s="558"/>
      <c r="F7" s="558"/>
      <c r="G7" s="558"/>
      <c r="H7" s="558"/>
      <c r="I7" s="570" t="s">
        <v>465</v>
      </c>
      <c r="J7" s="570" t="s">
        <v>466</v>
      </c>
      <c r="K7" s="570" t="s">
        <v>467</v>
      </c>
      <c r="L7" s="570" t="s">
        <v>468</v>
      </c>
      <c r="M7" s="570" t="s">
        <v>19</v>
      </c>
      <c r="N7" s="573"/>
      <c r="O7" s="568"/>
      <c r="P7" s="565"/>
    </row>
    <row r="8" spans="1:18" ht="9.75" customHeight="1" thickBot="1" x14ac:dyDescent="0.25">
      <c r="A8" s="562"/>
      <c r="B8" s="556"/>
      <c r="C8" s="559"/>
      <c r="D8" s="559"/>
      <c r="E8" s="559"/>
      <c r="F8" s="559"/>
      <c r="G8" s="559"/>
      <c r="H8" s="559"/>
      <c r="I8" s="571"/>
      <c r="J8" s="571"/>
      <c r="K8" s="571"/>
      <c r="L8" s="571"/>
      <c r="M8" s="571"/>
      <c r="N8" s="574"/>
      <c r="O8" s="569"/>
      <c r="P8" s="566"/>
    </row>
    <row r="9" spans="1:18" ht="16" thickTop="1" x14ac:dyDescent="0.2">
      <c r="A9" s="198">
        <v>1</v>
      </c>
      <c r="B9" s="200">
        <v>2</v>
      </c>
      <c r="C9" s="200">
        <v>3</v>
      </c>
      <c r="D9" s="199">
        <v>4</v>
      </c>
      <c r="E9" s="200">
        <v>5</v>
      </c>
      <c r="F9" s="199">
        <v>6</v>
      </c>
      <c r="G9" s="200">
        <v>7</v>
      </c>
      <c r="H9" s="200">
        <v>8</v>
      </c>
      <c r="I9" s="200">
        <v>9</v>
      </c>
      <c r="J9" s="199">
        <v>10</v>
      </c>
      <c r="K9" s="200">
        <v>11</v>
      </c>
      <c r="L9" s="200">
        <v>12</v>
      </c>
      <c r="M9" s="199">
        <v>13</v>
      </c>
      <c r="N9" s="199">
        <v>14</v>
      </c>
      <c r="O9" s="200">
        <v>15</v>
      </c>
      <c r="P9" s="201">
        <v>16</v>
      </c>
    </row>
    <row r="10" spans="1:18" s="178" customFormat="1" ht="28.5" customHeight="1" x14ac:dyDescent="0.2">
      <c r="A10" s="151"/>
      <c r="B10" s="153"/>
      <c r="C10" s="153"/>
      <c r="D10" s="153"/>
      <c r="E10" s="140"/>
      <c r="F10" s="140"/>
      <c r="G10" s="140"/>
      <c r="H10" s="153"/>
      <c r="I10" s="153"/>
      <c r="J10" s="140"/>
      <c r="K10" s="140"/>
      <c r="L10" s="153"/>
      <c r="M10" s="153"/>
      <c r="N10" s="153"/>
      <c r="O10" s="153"/>
      <c r="P10" s="177"/>
    </row>
    <row r="11" spans="1:18" s="178" customFormat="1" ht="28.5" customHeight="1" x14ac:dyDescent="0.2">
      <c r="A11" s="171" t="s">
        <v>88</v>
      </c>
      <c r="B11" s="179" t="s">
        <v>472</v>
      </c>
      <c r="C11" s="153"/>
      <c r="D11" s="153"/>
      <c r="E11" s="140"/>
      <c r="F11" s="140"/>
      <c r="G11" s="140"/>
      <c r="H11" s="152"/>
      <c r="I11" s="153"/>
      <c r="J11" s="140"/>
      <c r="K11" s="140"/>
      <c r="L11" s="153"/>
      <c r="M11" s="153"/>
      <c r="N11" s="152"/>
      <c r="O11" s="180">
        <f>SUM(O12,O15,O18,O20,O22,O56,O59,O77,O80,O83)</f>
        <v>31545262.068689171</v>
      </c>
      <c r="P11" s="181"/>
      <c r="R11" s="182"/>
    </row>
    <row r="12" spans="1:18" s="178" customFormat="1" ht="28.5" customHeight="1" x14ac:dyDescent="0.2">
      <c r="A12" s="171" t="s">
        <v>90</v>
      </c>
      <c r="B12" s="179" t="s">
        <v>473</v>
      </c>
      <c r="C12" s="153"/>
      <c r="D12" s="153"/>
      <c r="E12" s="140"/>
      <c r="F12" s="140"/>
      <c r="G12" s="140"/>
      <c r="H12" s="152"/>
      <c r="I12" s="153"/>
      <c r="J12" s="140"/>
      <c r="K12" s="140"/>
      <c r="L12" s="153"/>
      <c r="M12" s="153"/>
      <c r="N12" s="152"/>
      <c r="O12" s="183">
        <v>0</v>
      </c>
      <c r="P12" s="181"/>
      <c r="R12" s="182"/>
    </row>
    <row r="13" spans="1:18" s="178" customFormat="1" ht="28.5" customHeight="1" x14ac:dyDescent="0.2">
      <c r="A13" s="151"/>
      <c r="B13" s="153" t="s">
        <v>84</v>
      </c>
      <c r="C13" s="153" t="s">
        <v>84</v>
      </c>
      <c r="D13" s="153" t="s">
        <v>84</v>
      </c>
      <c r="E13" s="140" t="s">
        <v>84</v>
      </c>
      <c r="F13" s="140" t="s">
        <v>84</v>
      </c>
      <c r="G13" s="140" t="s">
        <v>84</v>
      </c>
      <c r="H13" s="153" t="s">
        <v>84</v>
      </c>
      <c r="I13" s="153" t="s">
        <v>84</v>
      </c>
      <c r="J13" s="140" t="s">
        <v>84</v>
      </c>
      <c r="K13" s="140" t="s">
        <v>84</v>
      </c>
      <c r="L13" s="153" t="s">
        <v>84</v>
      </c>
      <c r="M13" s="153" t="s">
        <v>84</v>
      </c>
      <c r="N13" s="153" t="s">
        <v>84</v>
      </c>
      <c r="O13" s="153" t="s">
        <v>84</v>
      </c>
      <c r="P13" s="181" t="s">
        <v>84</v>
      </c>
      <c r="R13" s="182"/>
    </row>
    <row r="14" spans="1:18" s="178" customFormat="1" ht="28.5" customHeight="1" x14ac:dyDescent="0.2">
      <c r="A14" s="151"/>
      <c r="B14" s="153" t="s">
        <v>474</v>
      </c>
      <c r="C14" s="153"/>
      <c r="D14" s="153"/>
      <c r="E14" s="140"/>
      <c r="F14" s="140"/>
      <c r="G14" s="140"/>
      <c r="H14" s="152"/>
      <c r="I14" s="153"/>
      <c r="J14" s="140"/>
      <c r="K14" s="140"/>
      <c r="L14" s="153"/>
      <c r="M14" s="153"/>
      <c r="N14" s="152"/>
      <c r="O14" s="153"/>
      <c r="P14" s="181"/>
      <c r="R14" s="182"/>
    </row>
    <row r="15" spans="1:18" s="178" customFormat="1" ht="28.5" customHeight="1" x14ac:dyDescent="0.2">
      <c r="A15" s="171" t="s">
        <v>93</v>
      </c>
      <c r="B15" s="179" t="s">
        <v>475</v>
      </c>
      <c r="C15" s="153"/>
      <c r="D15" s="153"/>
      <c r="E15" s="140"/>
      <c r="F15" s="140"/>
      <c r="G15" s="140"/>
      <c r="H15" s="152"/>
      <c r="I15" s="153"/>
      <c r="J15" s="140"/>
      <c r="K15" s="140"/>
      <c r="L15" s="153"/>
      <c r="M15" s="153"/>
      <c r="N15" s="152"/>
      <c r="O15" s="180">
        <f>O16</f>
        <v>0</v>
      </c>
      <c r="P15" s="181"/>
      <c r="R15" s="182"/>
    </row>
    <row r="16" spans="1:18" s="178" customFormat="1" ht="28.5" customHeight="1" x14ac:dyDescent="0.2">
      <c r="A16" s="151"/>
      <c r="B16" s="153" t="s">
        <v>474</v>
      </c>
      <c r="C16" s="154" t="s">
        <v>474</v>
      </c>
      <c r="D16" s="153"/>
      <c r="E16" s="140" t="s">
        <v>474</v>
      </c>
      <c r="F16" s="140"/>
      <c r="G16" s="140"/>
      <c r="H16" s="140"/>
      <c r="I16" s="153"/>
      <c r="J16" s="140"/>
      <c r="K16" s="140"/>
      <c r="L16" s="153"/>
      <c r="M16" s="153"/>
      <c r="N16" s="140"/>
      <c r="O16" s="155"/>
      <c r="P16" s="181"/>
      <c r="R16" s="182"/>
    </row>
    <row r="17" spans="1:18" s="178" customFormat="1" ht="28.5" customHeight="1" x14ac:dyDescent="0.2">
      <c r="A17" s="151"/>
      <c r="B17" s="153" t="s">
        <v>474</v>
      </c>
      <c r="C17" s="153" t="s">
        <v>474</v>
      </c>
      <c r="D17" s="153"/>
      <c r="E17" s="140" t="s">
        <v>474</v>
      </c>
      <c r="F17" s="140"/>
      <c r="G17" s="140"/>
      <c r="H17" s="149"/>
      <c r="I17" s="153"/>
      <c r="J17" s="140"/>
      <c r="K17" s="140"/>
      <c r="L17" s="153"/>
      <c r="M17" s="153"/>
      <c r="N17" s="149"/>
      <c r="O17" s="149"/>
      <c r="P17" s="156"/>
      <c r="R17" s="182"/>
    </row>
    <row r="18" spans="1:18" s="178" customFormat="1" ht="28.5" customHeight="1" x14ac:dyDescent="0.2">
      <c r="A18" s="171" t="s">
        <v>137</v>
      </c>
      <c r="B18" s="179" t="s">
        <v>476</v>
      </c>
      <c r="C18" s="153" t="s">
        <v>474</v>
      </c>
      <c r="D18" s="153"/>
      <c r="E18" s="140" t="s">
        <v>474</v>
      </c>
      <c r="F18" s="140"/>
      <c r="G18" s="140"/>
      <c r="H18" s="149"/>
      <c r="I18" s="153"/>
      <c r="J18" s="140"/>
      <c r="K18" s="140"/>
      <c r="L18" s="153"/>
      <c r="M18" s="153"/>
      <c r="N18" s="149"/>
      <c r="O18" s="157">
        <f>O19</f>
        <v>0</v>
      </c>
      <c r="P18" s="156"/>
      <c r="R18" s="182"/>
    </row>
    <row r="19" spans="1:18" s="178" customFormat="1" ht="28.5" customHeight="1" thickBot="1" x14ac:dyDescent="0.25">
      <c r="A19" s="175"/>
      <c r="B19" s="195" t="s">
        <v>474</v>
      </c>
      <c r="C19" s="195" t="s">
        <v>474</v>
      </c>
      <c r="D19" s="195"/>
      <c r="E19" s="196" t="s">
        <v>474</v>
      </c>
      <c r="F19" s="196"/>
      <c r="G19" s="196"/>
      <c r="H19" s="220"/>
      <c r="I19" s="195"/>
      <c r="J19" s="196"/>
      <c r="K19" s="196"/>
      <c r="L19" s="195"/>
      <c r="M19" s="195"/>
      <c r="N19" s="220"/>
      <c r="O19" s="220"/>
      <c r="P19" s="221"/>
      <c r="R19" s="182"/>
    </row>
    <row r="20" spans="1:18" s="178" customFormat="1" ht="28.5" customHeight="1" x14ac:dyDescent="0.2">
      <c r="A20" s="216" t="s">
        <v>144</v>
      </c>
      <c r="B20" s="217" t="s">
        <v>477</v>
      </c>
      <c r="C20" s="218" t="s">
        <v>398</v>
      </c>
      <c r="D20" s="141"/>
      <c r="E20" s="143" t="s">
        <v>474</v>
      </c>
      <c r="F20" s="143"/>
      <c r="G20" s="143"/>
      <c r="H20" s="145"/>
      <c r="I20" s="141"/>
      <c r="J20" s="143"/>
      <c r="K20" s="143"/>
      <c r="L20" s="141"/>
      <c r="M20" s="141"/>
      <c r="N20" s="145"/>
      <c r="O20" s="145"/>
      <c r="P20" s="219"/>
      <c r="R20" s="182"/>
    </row>
    <row r="21" spans="1:18" s="178" customFormat="1" ht="28.5" customHeight="1" x14ac:dyDescent="0.2">
      <c r="A21" s="151"/>
      <c r="B21" s="153" t="s">
        <v>474</v>
      </c>
      <c r="C21" s="153" t="s">
        <v>474</v>
      </c>
      <c r="D21" s="153"/>
      <c r="E21" s="140" t="s">
        <v>474</v>
      </c>
      <c r="F21" s="140"/>
      <c r="G21" s="140"/>
      <c r="H21" s="149"/>
      <c r="I21" s="153"/>
      <c r="J21" s="140"/>
      <c r="K21" s="140"/>
      <c r="L21" s="153"/>
      <c r="M21" s="153"/>
      <c r="N21" s="149"/>
      <c r="O21" s="149"/>
      <c r="P21" s="156"/>
      <c r="R21" s="182"/>
    </row>
    <row r="22" spans="1:18" s="178" customFormat="1" ht="36" customHeight="1" x14ac:dyDescent="0.2">
      <c r="A22" s="171" t="s">
        <v>146</v>
      </c>
      <c r="B22" s="179" t="s">
        <v>478</v>
      </c>
      <c r="C22" s="153" t="s">
        <v>474</v>
      </c>
      <c r="D22" s="153"/>
      <c r="E22" s="140" t="s">
        <v>474</v>
      </c>
      <c r="F22" s="140"/>
      <c r="G22" s="140"/>
      <c r="H22" s="149"/>
      <c r="I22" s="153"/>
      <c r="J22" s="140"/>
      <c r="K22" s="140"/>
      <c r="L22" s="153"/>
      <c r="M22" s="153"/>
      <c r="N22" s="149"/>
      <c r="O22" s="158">
        <f>SUBTOTAL(9,O23:O55)</f>
        <v>29919861.534861956</v>
      </c>
      <c r="P22" s="156"/>
      <c r="R22" s="182"/>
    </row>
    <row r="23" spans="1:18" s="178" customFormat="1" ht="28.5" customHeight="1" x14ac:dyDescent="0.2">
      <c r="A23" s="151">
        <v>11</v>
      </c>
      <c r="B23" s="153" t="s">
        <v>587</v>
      </c>
      <c r="C23" s="154" t="s">
        <v>155</v>
      </c>
      <c r="D23" s="153" t="s">
        <v>84</v>
      </c>
      <c r="E23" s="140" t="s">
        <v>157</v>
      </c>
      <c r="F23" s="140"/>
      <c r="G23" s="140" t="s">
        <v>158</v>
      </c>
      <c r="H23" s="140">
        <v>2002</v>
      </c>
      <c r="I23" s="153" t="s">
        <v>84</v>
      </c>
      <c r="J23" s="140" t="s">
        <v>84</v>
      </c>
      <c r="K23" s="140" t="s">
        <v>84</v>
      </c>
      <c r="L23" s="153" t="s">
        <v>84</v>
      </c>
      <c r="M23" s="153" t="s">
        <v>84</v>
      </c>
      <c r="N23" s="153" t="s">
        <v>84</v>
      </c>
      <c r="O23" s="155">
        <v>245000</v>
      </c>
      <c r="P23" s="156" t="s">
        <v>63</v>
      </c>
      <c r="Q23" s="178" t="s">
        <v>156</v>
      </c>
      <c r="R23" s="310" t="s">
        <v>696</v>
      </c>
    </row>
    <row r="24" spans="1:18" s="178" customFormat="1" ht="28.5" customHeight="1" x14ac:dyDescent="0.2">
      <c r="A24" s="151">
        <v>14</v>
      </c>
      <c r="B24" s="153" t="s">
        <v>589</v>
      </c>
      <c r="C24" s="154" t="s">
        <v>177</v>
      </c>
      <c r="D24" s="153" t="s">
        <v>84</v>
      </c>
      <c r="E24" s="140" t="s">
        <v>150</v>
      </c>
      <c r="F24" s="140"/>
      <c r="G24" s="140" t="s">
        <v>179</v>
      </c>
      <c r="H24" s="140">
        <v>2003</v>
      </c>
      <c r="I24" s="153" t="s">
        <v>84</v>
      </c>
      <c r="J24" s="140" t="s">
        <v>84</v>
      </c>
      <c r="K24" s="140" t="s">
        <v>84</v>
      </c>
      <c r="L24" s="153" t="s">
        <v>84</v>
      </c>
      <c r="M24" s="153" t="s">
        <v>84</v>
      </c>
      <c r="N24" s="153" t="s">
        <v>84</v>
      </c>
      <c r="O24" s="155">
        <v>150000</v>
      </c>
      <c r="P24" s="156" t="s">
        <v>63</v>
      </c>
      <c r="Q24" s="178" t="s">
        <v>178</v>
      </c>
      <c r="R24" s="310" t="s">
        <v>696</v>
      </c>
    </row>
    <row r="25" spans="1:18" s="178" customFormat="1" ht="28.5" customHeight="1" x14ac:dyDescent="0.2">
      <c r="A25" s="151">
        <v>18</v>
      </c>
      <c r="B25" s="153" t="s">
        <v>592</v>
      </c>
      <c r="C25" s="154" t="s">
        <v>191</v>
      </c>
      <c r="D25" s="153" t="s">
        <v>84</v>
      </c>
      <c r="E25" s="140" t="s">
        <v>193</v>
      </c>
      <c r="F25" s="140"/>
      <c r="G25" s="140" t="s">
        <v>194</v>
      </c>
      <c r="H25" s="140" t="s">
        <v>118</v>
      </c>
      <c r="I25" s="153" t="s">
        <v>84</v>
      </c>
      <c r="J25" s="140" t="s">
        <v>84</v>
      </c>
      <c r="K25" s="140" t="s">
        <v>84</v>
      </c>
      <c r="L25" s="153" t="s">
        <v>84</v>
      </c>
      <c r="M25" s="153" t="s">
        <v>84</v>
      </c>
      <c r="N25" s="153" t="s">
        <v>84</v>
      </c>
      <c r="O25" s="155">
        <v>240000</v>
      </c>
      <c r="P25" s="156" t="s">
        <v>63</v>
      </c>
      <c r="Q25" s="178" t="s">
        <v>192</v>
      </c>
      <c r="R25" s="310" t="s">
        <v>696</v>
      </c>
    </row>
    <row r="26" spans="1:18" s="178" customFormat="1" ht="28.5" customHeight="1" x14ac:dyDescent="0.2">
      <c r="A26" s="151">
        <v>19</v>
      </c>
      <c r="B26" s="153" t="s">
        <v>593</v>
      </c>
      <c r="C26" s="154" t="s">
        <v>173</v>
      </c>
      <c r="D26" s="153" t="s">
        <v>84</v>
      </c>
      <c r="E26" s="140" t="s">
        <v>150</v>
      </c>
      <c r="F26" s="140"/>
      <c r="G26" s="140" t="s">
        <v>175</v>
      </c>
      <c r="H26" s="140" t="s">
        <v>118</v>
      </c>
      <c r="I26" s="153" t="s">
        <v>84</v>
      </c>
      <c r="J26" s="140" t="s">
        <v>84</v>
      </c>
      <c r="K26" s="140" t="s">
        <v>84</v>
      </c>
      <c r="L26" s="153" t="s">
        <v>84</v>
      </c>
      <c r="M26" s="153" t="s">
        <v>84</v>
      </c>
      <c r="N26" s="153" t="s">
        <v>84</v>
      </c>
      <c r="O26" s="155">
        <v>120000</v>
      </c>
      <c r="P26" s="156" t="s">
        <v>63</v>
      </c>
      <c r="Q26" s="178" t="s">
        <v>174</v>
      </c>
      <c r="R26" s="310" t="s">
        <v>696</v>
      </c>
    </row>
    <row r="27" spans="1:18" s="178" customFormat="1" ht="28.5" customHeight="1" x14ac:dyDescent="0.2">
      <c r="A27" s="151">
        <v>26</v>
      </c>
      <c r="B27" s="153" t="s">
        <v>609</v>
      </c>
      <c r="C27" s="154" t="s">
        <v>202</v>
      </c>
      <c r="D27" s="153" t="s">
        <v>84</v>
      </c>
      <c r="E27" s="140" t="s">
        <v>200</v>
      </c>
      <c r="F27" s="140"/>
      <c r="G27" s="140" t="s">
        <v>198</v>
      </c>
      <c r="H27" s="140" t="s">
        <v>118</v>
      </c>
      <c r="I27" s="153" t="s">
        <v>84</v>
      </c>
      <c r="J27" s="140" t="s">
        <v>84</v>
      </c>
      <c r="K27" s="140" t="s">
        <v>84</v>
      </c>
      <c r="L27" s="153" t="s">
        <v>84</v>
      </c>
      <c r="M27" s="153" t="s">
        <v>84</v>
      </c>
      <c r="N27" s="153" t="s">
        <v>84</v>
      </c>
      <c r="O27" s="155">
        <v>210000</v>
      </c>
      <c r="P27" s="156" t="s">
        <v>63</v>
      </c>
      <c r="Q27" s="178" t="s">
        <v>197</v>
      </c>
      <c r="R27" s="310" t="s">
        <v>696</v>
      </c>
    </row>
    <row r="28" spans="1:18" s="178" customFormat="1" ht="28.5" customHeight="1" x14ac:dyDescent="0.2">
      <c r="A28" s="151">
        <v>27</v>
      </c>
      <c r="B28" s="153" t="s">
        <v>594</v>
      </c>
      <c r="C28" s="154" t="s">
        <v>203</v>
      </c>
      <c r="D28" s="153" t="s">
        <v>84</v>
      </c>
      <c r="E28" s="140" t="s">
        <v>150</v>
      </c>
      <c r="F28" s="140"/>
      <c r="G28" s="140" t="s">
        <v>154</v>
      </c>
      <c r="H28" s="140" t="s">
        <v>118</v>
      </c>
      <c r="I28" s="153" t="s">
        <v>84</v>
      </c>
      <c r="J28" s="140" t="s">
        <v>84</v>
      </c>
      <c r="K28" s="140" t="s">
        <v>84</v>
      </c>
      <c r="L28" s="153" t="s">
        <v>84</v>
      </c>
      <c r="M28" s="153" t="s">
        <v>84</v>
      </c>
      <c r="N28" s="153" t="s">
        <v>84</v>
      </c>
      <c r="O28" s="155">
        <v>385000</v>
      </c>
      <c r="P28" s="156" t="s">
        <v>63</v>
      </c>
      <c r="Q28" s="178" t="s">
        <v>204</v>
      </c>
      <c r="R28" s="310" t="s">
        <v>696</v>
      </c>
    </row>
    <row r="29" spans="1:18" s="178" customFormat="1" ht="28.5" customHeight="1" thickBot="1" x14ac:dyDescent="0.25">
      <c r="A29" s="175">
        <v>29</v>
      </c>
      <c r="B29" s="153" t="s">
        <v>268</v>
      </c>
      <c r="C29" s="224" t="s">
        <v>208</v>
      </c>
      <c r="D29" s="195" t="s">
        <v>84</v>
      </c>
      <c r="E29" s="196" t="s">
        <v>150</v>
      </c>
      <c r="F29" s="196"/>
      <c r="G29" s="196" t="s">
        <v>207</v>
      </c>
      <c r="H29" s="196" t="s">
        <v>118</v>
      </c>
      <c r="I29" s="195" t="s">
        <v>84</v>
      </c>
      <c r="J29" s="196" t="s">
        <v>84</v>
      </c>
      <c r="K29" s="196" t="s">
        <v>84</v>
      </c>
      <c r="L29" s="195" t="s">
        <v>84</v>
      </c>
      <c r="M29" s="195" t="s">
        <v>84</v>
      </c>
      <c r="N29" s="195" t="s">
        <v>84</v>
      </c>
      <c r="O29" s="225">
        <v>75000</v>
      </c>
      <c r="P29" s="221" t="s">
        <v>63</v>
      </c>
      <c r="Q29" s="178" t="s">
        <v>209</v>
      </c>
      <c r="R29" s="310" t="s">
        <v>696</v>
      </c>
    </row>
    <row r="30" spans="1:18" s="178" customFormat="1" ht="28.5" customHeight="1" x14ac:dyDescent="0.2">
      <c r="A30" s="151">
        <v>35</v>
      </c>
      <c r="B30" s="153" t="s">
        <v>597</v>
      </c>
      <c r="C30" s="154" t="s">
        <v>172</v>
      </c>
      <c r="D30" s="153" t="s">
        <v>84</v>
      </c>
      <c r="E30" s="140" t="s">
        <v>84</v>
      </c>
      <c r="F30" s="140"/>
      <c r="G30" s="140" t="s">
        <v>214</v>
      </c>
      <c r="H30" s="140" t="s">
        <v>141</v>
      </c>
      <c r="I30" s="153" t="s">
        <v>84</v>
      </c>
      <c r="J30" s="140" t="s">
        <v>84</v>
      </c>
      <c r="K30" s="140" t="s">
        <v>84</v>
      </c>
      <c r="L30" s="153" t="s">
        <v>84</v>
      </c>
      <c r="M30" s="153" t="s">
        <v>84</v>
      </c>
      <c r="N30" s="153" t="s">
        <v>84</v>
      </c>
      <c r="O30" s="155">
        <v>87500</v>
      </c>
      <c r="P30" s="156" t="s">
        <v>63</v>
      </c>
      <c r="Q30" s="178" t="s">
        <v>213</v>
      </c>
      <c r="R30" s="310" t="s">
        <v>696</v>
      </c>
    </row>
    <row r="31" spans="1:18" s="178" customFormat="1" ht="28.5" customHeight="1" x14ac:dyDescent="0.2">
      <c r="A31" s="151">
        <v>37</v>
      </c>
      <c r="B31" s="153" t="s">
        <v>593</v>
      </c>
      <c r="C31" s="154" t="s">
        <v>173</v>
      </c>
      <c r="D31" s="153" t="s">
        <v>84</v>
      </c>
      <c r="E31" s="140" t="s">
        <v>150</v>
      </c>
      <c r="F31" s="140"/>
      <c r="G31" s="140" t="s">
        <v>215</v>
      </c>
      <c r="H31" s="140" t="s">
        <v>141</v>
      </c>
      <c r="I31" s="153" t="s">
        <v>84</v>
      </c>
      <c r="J31" s="140" t="s">
        <v>84</v>
      </c>
      <c r="K31" s="140" t="s">
        <v>84</v>
      </c>
      <c r="L31" s="153" t="s">
        <v>84</v>
      </c>
      <c r="M31" s="153" t="s">
        <v>84</v>
      </c>
      <c r="N31" s="153" t="s">
        <v>84</v>
      </c>
      <c r="O31" s="155">
        <v>140000</v>
      </c>
      <c r="P31" s="156" t="s">
        <v>63</v>
      </c>
      <c r="Q31" s="178" t="s">
        <v>174</v>
      </c>
      <c r="R31" s="310" t="s">
        <v>696</v>
      </c>
    </row>
    <row r="32" spans="1:18" s="178" customFormat="1" ht="28.5" customHeight="1" x14ac:dyDescent="0.2">
      <c r="A32" s="151">
        <v>38</v>
      </c>
      <c r="B32" s="153" t="s">
        <v>598</v>
      </c>
      <c r="C32" s="154" t="s">
        <v>199</v>
      </c>
      <c r="D32" s="153" t="s">
        <v>84</v>
      </c>
      <c r="E32" s="140" t="s">
        <v>200</v>
      </c>
      <c r="F32" s="140"/>
      <c r="G32" s="140" t="s">
        <v>198</v>
      </c>
      <c r="H32" s="140" t="s">
        <v>141</v>
      </c>
      <c r="I32" s="153" t="s">
        <v>84</v>
      </c>
      <c r="J32" s="140" t="s">
        <v>84</v>
      </c>
      <c r="K32" s="140" t="s">
        <v>84</v>
      </c>
      <c r="L32" s="153" t="s">
        <v>84</v>
      </c>
      <c r="M32" s="153" t="s">
        <v>84</v>
      </c>
      <c r="N32" s="153" t="s">
        <v>84</v>
      </c>
      <c r="O32" s="155">
        <v>245000</v>
      </c>
      <c r="P32" s="156" t="s">
        <v>63</v>
      </c>
      <c r="Q32" s="178" t="s">
        <v>216</v>
      </c>
      <c r="R32" s="310" t="s">
        <v>696</v>
      </c>
    </row>
    <row r="33" spans="1:18" s="178" customFormat="1" ht="28.5" customHeight="1" x14ac:dyDescent="0.2">
      <c r="A33" s="151">
        <v>43</v>
      </c>
      <c r="B33" s="153" t="s">
        <v>275</v>
      </c>
      <c r="C33" s="154" t="s">
        <v>218</v>
      </c>
      <c r="D33" s="153" t="s">
        <v>84</v>
      </c>
      <c r="E33" s="140" t="s">
        <v>150</v>
      </c>
      <c r="F33" s="140"/>
      <c r="G33" s="140" t="s">
        <v>151</v>
      </c>
      <c r="H33" s="140" t="s">
        <v>141</v>
      </c>
      <c r="I33" s="153" t="s">
        <v>84</v>
      </c>
      <c r="J33" s="140" t="s">
        <v>84</v>
      </c>
      <c r="K33" s="140" t="s">
        <v>84</v>
      </c>
      <c r="L33" s="153" t="s">
        <v>84</v>
      </c>
      <c r="M33" s="153" t="s">
        <v>84</v>
      </c>
      <c r="N33" s="153" t="s">
        <v>84</v>
      </c>
      <c r="O33" s="155">
        <v>315000</v>
      </c>
      <c r="P33" s="156" t="s">
        <v>63</v>
      </c>
      <c r="Q33" s="178" t="s">
        <v>219</v>
      </c>
      <c r="R33" s="310" t="s">
        <v>696</v>
      </c>
    </row>
    <row r="34" spans="1:18" s="178" customFormat="1" ht="28.5" customHeight="1" x14ac:dyDescent="0.2">
      <c r="A34" s="151">
        <v>45</v>
      </c>
      <c r="B34" s="153" t="s">
        <v>601</v>
      </c>
      <c r="C34" s="154" t="s">
        <v>220</v>
      </c>
      <c r="D34" s="153" t="s">
        <v>84</v>
      </c>
      <c r="E34" s="140" t="s">
        <v>150</v>
      </c>
      <c r="F34" s="140"/>
      <c r="G34" s="140" t="s">
        <v>151</v>
      </c>
      <c r="H34" s="140" t="s">
        <v>141</v>
      </c>
      <c r="I34" s="153" t="s">
        <v>84</v>
      </c>
      <c r="J34" s="140" t="s">
        <v>84</v>
      </c>
      <c r="K34" s="140" t="s">
        <v>84</v>
      </c>
      <c r="L34" s="153" t="s">
        <v>84</v>
      </c>
      <c r="M34" s="153" t="s">
        <v>84</v>
      </c>
      <c r="N34" s="153" t="s">
        <v>84</v>
      </c>
      <c r="O34" s="155">
        <v>150000</v>
      </c>
      <c r="P34" s="156" t="s">
        <v>63</v>
      </c>
      <c r="Q34" s="178" t="s">
        <v>221</v>
      </c>
      <c r="R34" s="310" t="s">
        <v>696</v>
      </c>
    </row>
    <row r="35" spans="1:18" s="178" customFormat="1" ht="28.5" customHeight="1" x14ac:dyDescent="0.2">
      <c r="A35" s="151">
        <v>49</v>
      </c>
      <c r="B35" s="153" t="s">
        <v>609</v>
      </c>
      <c r="C35" s="154" t="s">
        <v>202</v>
      </c>
      <c r="D35" s="153" t="s">
        <v>84</v>
      </c>
      <c r="E35" s="140" t="s">
        <v>200</v>
      </c>
      <c r="F35" s="140"/>
      <c r="G35" s="140" t="s">
        <v>198</v>
      </c>
      <c r="H35" s="140" t="s">
        <v>141</v>
      </c>
      <c r="I35" s="153" t="s">
        <v>84</v>
      </c>
      <c r="J35" s="140" t="s">
        <v>84</v>
      </c>
      <c r="K35" s="140" t="s">
        <v>84</v>
      </c>
      <c r="L35" s="153" t="s">
        <v>84</v>
      </c>
      <c r="M35" s="153" t="s">
        <v>84</v>
      </c>
      <c r="N35" s="153" t="s">
        <v>84</v>
      </c>
      <c r="O35" s="155">
        <v>367500</v>
      </c>
      <c r="P35" s="156" t="s">
        <v>63</v>
      </c>
      <c r="Q35" s="178" t="s">
        <v>197</v>
      </c>
      <c r="R35" s="310" t="s">
        <v>696</v>
      </c>
    </row>
    <row r="36" spans="1:18" s="178" customFormat="1" ht="28.5" customHeight="1" x14ac:dyDescent="0.2">
      <c r="A36" s="151">
        <v>52</v>
      </c>
      <c r="B36" s="153" t="s">
        <v>609</v>
      </c>
      <c r="C36" s="154" t="s">
        <v>202</v>
      </c>
      <c r="D36" s="153" t="s">
        <v>84</v>
      </c>
      <c r="E36" s="140" t="s">
        <v>226</v>
      </c>
      <c r="F36" s="140"/>
      <c r="G36" s="140" t="s">
        <v>198</v>
      </c>
      <c r="H36" s="140" t="s">
        <v>141</v>
      </c>
      <c r="I36" s="153" t="s">
        <v>84</v>
      </c>
      <c r="J36" s="140" t="s">
        <v>84</v>
      </c>
      <c r="K36" s="140" t="s">
        <v>84</v>
      </c>
      <c r="L36" s="153" t="s">
        <v>84</v>
      </c>
      <c r="M36" s="153" t="s">
        <v>84</v>
      </c>
      <c r="N36" s="153" t="s">
        <v>84</v>
      </c>
      <c r="O36" s="155">
        <v>105000</v>
      </c>
      <c r="P36" s="156" t="s">
        <v>63</v>
      </c>
      <c r="Q36" s="178" t="s">
        <v>197</v>
      </c>
      <c r="R36" s="310" t="s">
        <v>696</v>
      </c>
    </row>
    <row r="37" spans="1:18" s="178" customFormat="1" ht="28.5" customHeight="1" x14ac:dyDescent="0.2">
      <c r="A37" s="151">
        <v>64</v>
      </c>
      <c r="B37" s="153" t="s">
        <v>598</v>
      </c>
      <c r="C37" s="154" t="s">
        <v>199</v>
      </c>
      <c r="D37" s="153" t="s">
        <v>84</v>
      </c>
      <c r="E37" s="140" t="s">
        <v>200</v>
      </c>
      <c r="F37" s="140"/>
      <c r="G37" s="140" t="s">
        <v>198</v>
      </c>
      <c r="H37" s="140" t="s">
        <v>141</v>
      </c>
      <c r="I37" s="153" t="s">
        <v>84</v>
      </c>
      <c r="J37" s="140" t="s">
        <v>84</v>
      </c>
      <c r="K37" s="140" t="s">
        <v>84</v>
      </c>
      <c r="L37" s="153" t="s">
        <v>84</v>
      </c>
      <c r="M37" s="153" t="s">
        <v>84</v>
      </c>
      <c r="N37" s="153" t="s">
        <v>84</v>
      </c>
      <c r="O37" s="155">
        <v>245000</v>
      </c>
      <c r="P37" s="156" t="s">
        <v>63</v>
      </c>
      <c r="Q37" s="178" t="s">
        <v>197</v>
      </c>
      <c r="R37" s="310" t="s">
        <v>696</v>
      </c>
    </row>
    <row r="38" spans="1:18" s="178" customFormat="1" ht="28.5" customHeight="1" x14ac:dyDescent="0.2">
      <c r="A38" s="151">
        <v>68</v>
      </c>
      <c r="B38" s="153" t="s">
        <v>603</v>
      </c>
      <c r="C38" s="154" t="s">
        <v>237</v>
      </c>
      <c r="D38" s="153" t="s">
        <v>84</v>
      </c>
      <c r="E38" s="140" t="s">
        <v>239</v>
      </c>
      <c r="F38" s="140"/>
      <c r="G38" s="140" t="s">
        <v>158</v>
      </c>
      <c r="H38" s="140" t="s">
        <v>141</v>
      </c>
      <c r="I38" s="153" t="s">
        <v>84</v>
      </c>
      <c r="J38" s="140" t="s">
        <v>84</v>
      </c>
      <c r="K38" s="140" t="s">
        <v>84</v>
      </c>
      <c r="L38" s="153" t="s">
        <v>84</v>
      </c>
      <c r="M38" s="153" t="s">
        <v>84</v>
      </c>
      <c r="N38" s="153" t="s">
        <v>84</v>
      </c>
      <c r="O38" s="155">
        <v>160000</v>
      </c>
      <c r="P38" s="156" t="s">
        <v>63</v>
      </c>
      <c r="Q38" s="178" t="s">
        <v>238</v>
      </c>
      <c r="R38" s="310" t="s">
        <v>696</v>
      </c>
    </row>
    <row r="39" spans="1:18" s="178" customFormat="1" ht="28.5" customHeight="1" x14ac:dyDescent="0.2">
      <c r="A39" s="151">
        <v>76</v>
      </c>
      <c r="B39" s="153" t="s">
        <v>605</v>
      </c>
      <c r="C39" s="154" t="s">
        <v>218</v>
      </c>
      <c r="D39" s="153" t="s">
        <v>84</v>
      </c>
      <c r="E39" s="140" t="s">
        <v>150</v>
      </c>
      <c r="F39" s="140"/>
      <c r="G39" s="140" t="s">
        <v>154</v>
      </c>
      <c r="H39" s="140" t="s">
        <v>126</v>
      </c>
      <c r="I39" s="153" t="s">
        <v>84</v>
      </c>
      <c r="J39" s="140" t="s">
        <v>84</v>
      </c>
      <c r="K39" s="140" t="s">
        <v>84</v>
      </c>
      <c r="L39" s="153" t="s">
        <v>84</v>
      </c>
      <c r="M39" s="153" t="s">
        <v>84</v>
      </c>
      <c r="N39" s="153" t="s">
        <v>84</v>
      </c>
      <c r="O39" s="155">
        <v>240000</v>
      </c>
      <c r="P39" s="156" t="s">
        <v>63</v>
      </c>
      <c r="Q39" s="178" t="s">
        <v>242</v>
      </c>
      <c r="R39" s="310" t="s">
        <v>696</v>
      </c>
    </row>
    <row r="40" spans="1:18" s="178" customFormat="1" ht="28.5" customHeight="1" x14ac:dyDescent="0.2">
      <c r="A40" s="151">
        <v>80</v>
      </c>
      <c r="B40" s="153" t="s">
        <v>603</v>
      </c>
      <c r="C40" s="154" t="s">
        <v>237</v>
      </c>
      <c r="D40" s="153" t="s">
        <v>84</v>
      </c>
      <c r="E40" s="140" t="s">
        <v>239</v>
      </c>
      <c r="F40" s="140"/>
      <c r="G40" s="140" t="s">
        <v>158</v>
      </c>
      <c r="H40" s="140" t="s">
        <v>126</v>
      </c>
      <c r="I40" s="153" t="s">
        <v>84</v>
      </c>
      <c r="J40" s="140" t="s">
        <v>84</v>
      </c>
      <c r="K40" s="140" t="s">
        <v>84</v>
      </c>
      <c r="L40" s="153" t="s">
        <v>84</v>
      </c>
      <c r="M40" s="153" t="s">
        <v>84</v>
      </c>
      <c r="N40" s="153" t="s">
        <v>84</v>
      </c>
      <c r="O40" s="155">
        <v>160000</v>
      </c>
      <c r="P40" s="156" t="s">
        <v>63</v>
      </c>
      <c r="Q40" s="178" t="s">
        <v>238</v>
      </c>
      <c r="R40" s="310" t="s">
        <v>696</v>
      </c>
    </row>
    <row r="41" spans="1:18" s="178" customFormat="1" ht="28.5" customHeight="1" x14ac:dyDescent="0.2">
      <c r="A41" s="151">
        <v>84</v>
      </c>
      <c r="B41" s="153" t="s">
        <v>601</v>
      </c>
      <c r="C41" s="154" t="s">
        <v>220</v>
      </c>
      <c r="D41" s="153" t="s">
        <v>84</v>
      </c>
      <c r="E41" s="140" t="s">
        <v>190</v>
      </c>
      <c r="F41" s="140"/>
      <c r="G41" s="140" t="s">
        <v>154</v>
      </c>
      <c r="H41" s="140" t="s">
        <v>126</v>
      </c>
      <c r="I41" s="153" t="s">
        <v>84</v>
      </c>
      <c r="J41" s="140" t="s">
        <v>84</v>
      </c>
      <c r="K41" s="140" t="s">
        <v>84</v>
      </c>
      <c r="L41" s="153" t="s">
        <v>84</v>
      </c>
      <c r="M41" s="153" t="s">
        <v>84</v>
      </c>
      <c r="N41" s="153" t="s">
        <v>84</v>
      </c>
      <c r="O41" s="155">
        <v>160000</v>
      </c>
      <c r="P41" s="156" t="s">
        <v>63</v>
      </c>
      <c r="Q41" s="178" t="s">
        <v>221</v>
      </c>
      <c r="R41" s="310" t="s">
        <v>696</v>
      </c>
    </row>
    <row r="42" spans="1:18" s="178" customFormat="1" ht="28.5" customHeight="1" x14ac:dyDescent="0.2">
      <c r="A42" s="151">
        <v>85</v>
      </c>
      <c r="B42" s="153" t="s">
        <v>606</v>
      </c>
      <c r="C42" s="154" t="s">
        <v>244</v>
      </c>
      <c r="D42" s="153" t="s">
        <v>84</v>
      </c>
      <c r="E42" s="140" t="s">
        <v>150</v>
      </c>
      <c r="F42" s="140"/>
      <c r="G42" s="140" t="s">
        <v>215</v>
      </c>
      <c r="H42" s="140" t="s">
        <v>126</v>
      </c>
      <c r="I42" s="153" t="s">
        <v>84</v>
      </c>
      <c r="J42" s="140" t="s">
        <v>84</v>
      </c>
      <c r="K42" s="140" t="s">
        <v>84</v>
      </c>
      <c r="L42" s="153" t="s">
        <v>84</v>
      </c>
      <c r="M42" s="153" t="s">
        <v>84</v>
      </c>
      <c r="N42" s="153" t="s">
        <v>84</v>
      </c>
      <c r="O42" s="155">
        <v>210000</v>
      </c>
      <c r="P42" s="156" t="s">
        <v>63</v>
      </c>
      <c r="Q42" s="178" t="s">
        <v>245</v>
      </c>
      <c r="R42" s="310" t="s">
        <v>696</v>
      </c>
    </row>
    <row r="43" spans="1:18" s="178" customFormat="1" ht="28.5" customHeight="1" x14ac:dyDescent="0.2">
      <c r="A43" s="151">
        <v>88</v>
      </c>
      <c r="B43" s="153" t="s">
        <v>583</v>
      </c>
      <c r="C43" s="154" t="s">
        <v>196</v>
      </c>
      <c r="D43" s="153" t="s">
        <v>84</v>
      </c>
      <c r="E43" s="140" t="s">
        <v>150</v>
      </c>
      <c r="F43" s="140"/>
      <c r="G43" s="140" t="s">
        <v>247</v>
      </c>
      <c r="H43" s="140" t="s">
        <v>126</v>
      </c>
      <c r="I43" s="153" t="s">
        <v>84</v>
      </c>
      <c r="J43" s="140" t="s">
        <v>84</v>
      </c>
      <c r="K43" s="140" t="s">
        <v>84</v>
      </c>
      <c r="L43" s="153" t="s">
        <v>84</v>
      </c>
      <c r="M43" s="153" t="s">
        <v>84</v>
      </c>
      <c r="N43" s="153" t="s">
        <v>84</v>
      </c>
      <c r="O43" s="155">
        <v>490000</v>
      </c>
      <c r="P43" s="156" t="s">
        <v>63</v>
      </c>
      <c r="Q43" s="178" t="s">
        <v>246</v>
      </c>
      <c r="R43" s="310" t="s">
        <v>696</v>
      </c>
    </row>
    <row r="44" spans="1:18" s="178" customFormat="1" ht="28.5" customHeight="1" x14ac:dyDescent="0.2">
      <c r="A44" s="151">
        <v>94</v>
      </c>
      <c r="B44" s="153" t="s">
        <v>275</v>
      </c>
      <c r="C44" s="154" t="s">
        <v>218</v>
      </c>
      <c r="D44" s="153" t="s">
        <v>84</v>
      </c>
      <c r="E44" s="140" t="s">
        <v>150</v>
      </c>
      <c r="F44" s="140"/>
      <c r="G44" s="140" t="s">
        <v>151</v>
      </c>
      <c r="H44" s="140" t="s">
        <v>126</v>
      </c>
      <c r="I44" s="153" t="s">
        <v>84</v>
      </c>
      <c r="J44" s="140" t="s">
        <v>84</v>
      </c>
      <c r="K44" s="140" t="s">
        <v>84</v>
      </c>
      <c r="L44" s="153" t="s">
        <v>84</v>
      </c>
      <c r="M44" s="153" t="s">
        <v>84</v>
      </c>
      <c r="N44" s="153" t="s">
        <v>84</v>
      </c>
      <c r="O44" s="155">
        <v>270000</v>
      </c>
      <c r="P44" s="156" t="s">
        <v>63</v>
      </c>
      <c r="Q44" s="178" t="s">
        <v>219</v>
      </c>
      <c r="R44" s="310" t="s">
        <v>696</v>
      </c>
    </row>
    <row r="45" spans="1:18" s="178" customFormat="1" ht="28.5" customHeight="1" x14ac:dyDescent="0.2">
      <c r="A45" s="151">
        <v>95</v>
      </c>
      <c r="B45" s="153" t="s">
        <v>592</v>
      </c>
      <c r="C45" s="154" t="s">
        <v>191</v>
      </c>
      <c r="D45" s="153" t="s">
        <v>84</v>
      </c>
      <c r="E45" s="140" t="s">
        <v>193</v>
      </c>
      <c r="F45" s="140"/>
      <c r="G45" s="140" t="s">
        <v>194</v>
      </c>
      <c r="H45" s="140" t="s">
        <v>126</v>
      </c>
      <c r="I45" s="153" t="s">
        <v>84</v>
      </c>
      <c r="J45" s="140" t="s">
        <v>84</v>
      </c>
      <c r="K45" s="140" t="s">
        <v>84</v>
      </c>
      <c r="L45" s="153" t="s">
        <v>84</v>
      </c>
      <c r="M45" s="153" t="s">
        <v>84</v>
      </c>
      <c r="N45" s="153" t="s">
        <v>84</v>
      </c>
      <c r="O45" s="155">
        <v>160000</v>
      </c>
      <c r="P45" s="156" t="s">
        <v>142</v>
      </c>
      <c r="Q45" s="178" t="s">
        <v>192</v>
      </c>
      <c r="R45" s="310" t="s">
        <v>696</v>
      </c>
    </row>
    <row r="46" spans="1:18" s="178" customFormat="1" ht="28.5" customHeight="1" x14ac:dyDescent="0.2">
      <c r="A46" s="151">
        <v>96</v>
      </c>
      <c r="B46" s="153" t="s">
        <v>607</v>
      </c>
      <c r="C46" s="154" t="s">
        <v>253</v>
      </c>
      <c r="D46" s="153" t="s">
        <v>84</v>
      </c>
      <c r="E46" s="140" t="s">
        <v>250</v>
      </c>
      <c r="F46" s="140"/>
      <c r="G46" s="140" t="s">
        <v>251</v>
      </c>
      <c r="H46" s="140" t="s">
        <v>126</v>
      </c>
      <c r="I46" s="153" t="s">
        <v>84</v>
      </c>
      <c r="J46" s="140" t="s">
        <v>84</v>
      </c>
      <c r="K46" s="140" t="s">
        <v>84</v>
      </c>
      <c r="L46" s="153" t="s">
        <v>84</v>
      </c>
      <c r="M46" s="153" t="s">
        <v>84</v>
      </c>
      <c r="N46" s="153" t="s">
        <v>84</v>
      </c>
      <c r="O46" s="155">
        <v>200000</v>
      </c>
      <c r="P46" s="156" t="s">
        <v>63</v>
      </c>
      <c r="Q46" s="178" t="s">
        <v>249</v>
      </c>
      <c r="R46" s="310" t="s">
        <v>696</v>
      </c>
    </row>
    <row r="47" spans="1:18" s="178" customFormat="1" ht="28.5" customHeight="1" x14ac:dyDescent="0.2">
      <c r="A47" s="151">
        <v>98</v>
      </c>
      <c r="B47" s="153" t="s">
        <v>275</v>
      </c>
      <c r="C47" s="154" t="s">
        <v>218</v>
      </c>
      <c r="D47" s="153" t="s">
        <v>84</v>
      </c>
      <c r="E47" s="140" t="s">
        <v>150</v>
      </c>
      <c r="F47" s="140"/>
      <c r="G47" s="140" t="s">
        <v>154</v>
      </c>
      <c r="H47" s="140" t="s">
        <v>126</v>
      </c>
      <c r="I47" s="153" t="s">
        <v>84</v>
      </c>
      <c r="J47" s="140" t="s">
        <v>84</v>
      </c>
      <c r="K47" s="140" t="s">
        <v>84</v>
      </c>
      <c r="L47" s="153" t="s">
        <v>84</v>
      </c>
      <c r="M47" s="153" t="s">
        <v>84</v>
      </c>
      <c r="N47" s="153" t="s">
        <v>84</v>
      </c>
      <c r="O47" s="155">
        <v>320000</v>
      </c>
      <c r="P47" s="156" t="s">
        <v>63</v>
      </c>
      <c r="Q47" s="178" t="s">
        <v>219</v>
      </c>
      <c r="R47" s="310" t="s">
        <v>696</v>
      </c>
    </row>
    <row r="48" spans="1:18" s="178" customFormat="1" ht="28.5" customHeight="1" x14ac:dyDescent="0.2">
      <c r="A48" s="151">
        <v>99</v>
      </c>
      <c r="B48" s="153" t="s">
        <v>608</v>
      </c>
      <c r="C48" s="154" t="s">
        <v>255</v>
      </c>
      <c r="D48" s="153" t="s">
        <v>84</v>
      </c>
      <c r="E48" s="140" t="s">
        <v>150</v>
      </c>
      <c r="F48" s="140"/>
      <c r="G48" s="140" t="s">
        <v>175</v>
      </c>
      <c r="H48" s="140" t="s">
        <v>126</v>
      </c>
      <c r="I48" s="153" t="s">
        <v>84</v>
      </c>
      <c r="J48" s="140" t="s">
        <v>84</v>
      </c>
      <c r="K48" s="140" t="s">
        <v>84</v>
      </c>
      <c r="L48" s="153" t="s">
        <v>84</v>
      </c>
      <c r="M48" s="153" t="s">
        <v>84</v>
      </c>
      <c r="N48" s="153" t="s">
        <v>84</v>
      </c>
      <c r="O48" s="155">
        <v>320000</v>
      </c>
      <c r="P48" s="156" t="s">
        <v>63</v>
      </c>
      <c r="Q48" s="178" t="s">
        <v>256</v>
      </c>
      <c r="R48" s="310" t="s">
        <v>696</v>
      </c>
    </row>
    <row r="49" spans="1:18" s="178" customFormat="1" ht="28.5" customHeight="1" x14ac:dyDescent="0.2">
      <c r="A49" s="151">
        <v>105</v>
      </c>
      <c r="B49" s="153" t="s">
        <v>275</v>
      </c>
      <c r="C49" s="154" t="s">
        <v>218</v>
      </c>
      <c r="D49" s="153" t="s">
        <v>84</v>
      </c>
      <c r="E49" s="140" t="s">
        <v>150</v>
      </c>
      <c r="F49" s="140"/>
      <c r="G49" s="140" t="s">
        <v>176</v>
      </c>
      <c r="H49" s="140" t="s">
        <v>126</v>
      </c>
      <c r="I49" s="153" t="s">
        <v>84</v>
      </c>
      <c r="J49" s="140" t="s">
        <v>84</v>
      </c>
      <c r="K49" s="140" t="s">
        <v>84</v>
      </c>
      <c r="L49" s="153" t="s">
        <v>84</v>
      </c>
      <c r="M49" s="153" t="s">
        <v>84</v>
      </c>
      <c r="N49" s="153" t="s">
        <v>84</v>
      </c>
      <c r="O49" s="155">
        <v>315000</v>
      </c>
      <c r="P49" s="156" t="s">
        <v>63</v>
      </c>
      <c r="Q49" s="178" t="s">
        <v>219</v>
      </c>
      <c r="R49" s="310" t="s">
        <v>696</v>
      </c>
    </row>
    <row r="50" spans="1:18" s="178" customFormat="1" ht="28.5" customHeight="1" x14ac:dyDescent="0.2">
      <c r="A50" s="151">
        <v>106</v>
      </c>
      <c r="B50" s="153" t="s">
        <v>288</v>
      </c>
      <c r="C50" s="154" t="s">
        <v>199</v>
      </c>
      <c r="D50" s="153" t="s">
        <v>84</v>
      </c>
      <c r="E50" s="140" t="s">
        <v>150</v>
      </c>
      <c r="F50" s="140"/>
      <c r="G50" s="140" t="s">
        <v>207</v>
      </c>
      <c r="H50" s="140" t="s">
        <v>126</v>
      </c>
      <c r="I50" s="153" t="s">
        <v>84</v>
      </c>
      <c r="J50" s="140" t="s">
        <v>84</v>
      </c>
      <c r="K50" s="140" t="s">
        <v>84</v>
      </c>
      <c r="L50" s="153" t="s">
        <v>84</v>
      </c>
      <c r="M50" s="153" t="s">
        <v>84</v>
      </c>
      <c r="N50" s="153" t="s">
        <v>84</v>
      </c>
      <c r="O50" s="155">
        <v>105000</v>
      </c>
      <c r="P50" s="156" t="s">
        <v>142</v>
      </c>
      <c r="Q50" s="178" t="s">
        <v>206</v>
      </c>
      <c r="R50" s="310" t="s">
        <v>696</v>
      </c>
    </row>
    <row r="51" spans="1:18" s="178" customFormat="1" ht="28.5" customHeight="1" x14ac:dyDescent="0.2">
      <c r="A51" s="151">
        <v>107</v>
      </c>
      <c r="B51" s="153" t="s">
        <v>593</v>
      </c>
      <c r="C51" s="154" t="s">
        <v>173</v>
      </c>
      <c r="D51" s="153" t="s">
        <v>84</v>
      </c>
      <c r="E51" s="140" t="s">
        <v>150</v>
      </c>
      <c r="F51" s="140"/>
      <c r="G51" s="140" t="s">
        <v>215</v>
      </c>
      <c r="H51" s="140" t="s">
        <v>126</v>
      </c>
      <c r="I51" s="153" t="s">
        <v>84</v>
      </c>
      <c r="J51" s="140" t="s">
        <v>84</v>
      </c>
      <c r="K51" s="140" t="s">
        <v>84</v>
      </c>
      <c r="L51" s="153" t="s">
        <v>84</v>
      </c>
      <c r="M51" s="153" t="s">
        <v>84</v>
      </c>
      <c r="N51" s="153" t="s">
        <v>84</v>
      </c>
      <c r="O51" s="155">
        <v>160000</v>
      </c>
      <c r="P51" s="156" t="s">
        <v>63</v>
      </c>
      <c r="Q51" s="178" t="s">
        <v>174</v>
      </c>
      <c r="R51" s="310" t="s">
        <v>696</v>
      </c>
    </row>
    <row r="52" spans="1:18" s="178" customFormat="1" ht="28.5" customHeight="1" x14ac:dyDescent="0.2">
      <c r="A52" s="151">
        <v>118</v>
      </c>
      <c r="B52" s="159" t="s">
        <v>268</v>
      </c>
      <c r="C52" s="163" t="s">
        <v>487</v>
      </c>
      <c r="D52" s="153" t="s">
        <v>84</v>
      </c>
      <c r="E52" s="204" t="s">
        <v>150</v>
      </c>
      <c r="F52" s="140"/>
      <c r="G52" s="161" t="s">
        <v>154</v>
      </c>
      <c r="H52" s="161">
        <v>2007</v>
      </c>
      <c r="I52" s="153" t="s">
        <v>84</v>
      </c>
      <c r="J52" s="140" t="s">
        <v>84</v>
      </c>
      <c r="K52" s="140" t="s">
        <v>84</v>
      </c>
      <c r="L52" s="153" t="s">
        <v>84</v>
      </c>
      <c r="M52" s="153" t="s">
        <v>84</v>
      </c>
      <c r="N52" s="153" t="s">
        <v>84</v>
      </c>
      <c r="O52" s="164">
        <v>399300</v>
      </c>
      <c r="P52" s="156" t="s">
        <v>63</v>
      </c>
      <c r="Q52" s="178" t="s">
        <v>268</v>
      </c>
      <c r="R52" s="310" t="s">
        <v>696</v>
      </c>
    </row>
    <row r="53" spans="1:18" s="178" customFormat="1" ht="28.5" customHeight="1" x14ac:dyDescent="0.2">
      <c r="A53" s="151">
        <v>182</v>
      </c>
      <c r="B53" s="153" t="s">
        <v>610</v>
      </c>
      <c r="C53" s="153" t="s">
        <v>516</v>
      </c>
      <c r="D53" s="153" t="s">
        <v>432</v>
      </c>
      <c r="E53" s="140" t="s">
        <v>200</v>
      </c>
      <c r="F53" s="140"/>
      <c r="G53" s="140" t="s">
        <v>198</v>
      </c>
      <c r="H53" s="214">
        <v>2014</v>
      </c>
      <c r="I53" s="153"/>
      <c r="J53" s="140"/>
      <c r="K53" s="140"/>
      <c r="L53" s="153"/>
      <c r="M53" s="153"/>
      <c r="N53" s="149" t="s">
        <v>101</v>
      </c>
      <c r="O53" s="170">
        <v>17520561.534861956</v>
      </c>
      <c r="P53" s="156" t="s">
        <v>63</v>
      </c>
      <c r="Q53" s="313">
        <f>O53/50</f>
        <v>350411.23069723911</v>
      </c>
      <c r="R53" s="310" t="s">
        <v>696</v>
      </c>
    </row>
    <row r="54" spans="1:18" s="178" customFormat="1" ht="28.5" customHeight="1" x14ac:dyDescent="0.2">
      <c r="A54" s="151">
        <v>185</v>
      </c>
      <c r="B54" s="153" t="s">
        <v>612</v>
      </c>
      <c r="C54" s="153" t="s">
        <v>517</v>
      </c>
      <c r="D54" s="153" t="s">
        <v>436</v>
      </c>
      <c r="E54" s="140" t="s">
        <v>474</v>
      </c>
      <c r="F54" s="140"/>
      <c r="G54" s="140" t="s">
        <v>549</v>
      </c>
      <c r="H54" s="214">
        <v>2014</v>
      </c>
      <c r="I54" s="153"/>
      <c r="J54" s="140"/>
      <c r="K54" s="140"/>
      <c r="L54" s="153"/>
      <c r="M54" s="153"/>
      <c r="N54" s="149" t="s">
        <v>101</v>
      </c>
      <c r="O54" s="170">
        <v>5650000</v>
      </c>
      <c r="P54" s="156"/>
      <c r="Q54" s="313">
        <f>O54/20</f>
        <v>282500</v>
      </c>
      <c r="R54" s="310" t="s">
        <v>696</v>
      </c>
    </row>
    <row r="55" spans="1:18" s="178" customFormat="1" ht="28.5" customHeight="1" x14ac:dyDescent="0.2">
      <c r="A55" s="151"/>
      <c r="B55" s="153" t="s">
        <v>474</v>
      </c>
      <c r="C55" s="153" t="s">
        <v>474</v>
      </c>
      <c r="D55" s="153"/>
      <c r="E55" s="140" t="s">
        <v>474</v>
      </c>
      <c r="F55" s="140"/>
      <c r="G55" s="140" t="s">
        <v>474</v>
      </c>
      <c r="H55" s="149"/>
      <c r="I55" s="153"/>
      <c r="J55" s="140"/>
      <c r="K55" s="140"/>
      <c r="L55" s="153"/>
      <c r="M55" s="153"/>
      <c r="N55" s="149"/>
      <c r="O55" s="149"/>
      <c r="P55" s="156"/>
      <c r="Q55" s="178" t="s">
        <v>474</v>
      </c>
      <c r="R55" s="182"/>
    </row>
    <row r="56" spans="1:18" s="187" customFormat="1" ht="36.75" customHeight="1" x14ac:dyDescent="0.2">
      <c r="A56" s="171" t="s">
        <v>332</v>
      </c>
      <c r="B56" s="179" t="s">
        <v>479</v>
      </c>
      <c r="C56" s="185" t="s">
        <v>474</v>
      </c>
      <c r="D56" s="185"/>
      <c r="E56" s="308" t="s">
        <v>474</v>
      </c>
      <c r="F56" s="308"/>
      <c r="G56" s="308" t="s">
        <v>474</v>
      </c>
      <c r="H56" s="307"/>
      <c r="I56" s="185"/>
      <c r="J56" s="308"/>
      <c r="K56" s="308"/>
      <c r="L56" s="185"/>
      <c r="M56" s="185"/>
      <c r="N56" s="307"/>
      <c r="O56" s="173">
        <f>SUM(O57:O57)</f>
        <v>0</v>
      </c>
      <c r="P56" s="174"/>
      <c r="R56" s="188"/>
    </row>
    <row r="57" spans="1:18" s="178" customFormat="1" ht="28.5" customHeight="1" x14ac:dyDescent="0.2">
      <c r="A57" s="151"/>
      <c r="B57" s="153" t="s">
        <v>474</v>
      </c>
      <c r="C57" s="154" t="s">
        <v>474</v>
      </c>
      <c r="D57" s="153"/>
      <c r="E57" s="140" t="s">
        <v>474</v>
      </c>
      <c r="F57" s="140"/>
      <c r="G57" s="140" t="s">
        <v>474</v>
      </c>
      <c r="H57" s="140"/>
      <c r="I57" s="153"/>
      <c r="J57" s="140"/>
      <c r="K57" s="140"/>
      <c r="L57" s="153"/>
      <c r="M57" s="153"/>
      <c r="N57" s="140"/>
      <c r="O57" s="167"/>
      <c r="P57" s="181"/>
      <c r="R57" s="182"/>
    </row>
    <row r="58" spans="1:18" s="178" customFormat="1" ht="28.5" customHeight="1" x14ac:dyDescent="0.2">
      <c r="A58" s="151"/>
      <c r="B58" s="153" t="s">
        <v>474</v>
      </c>
      <c r="C58" s="153" t="s">
        <v>474</v>
      </c>
      <c r="D58" s="153"/>
      <c r="E58" s="140" t="s">
        <v>474</v>
      </c>
      <c r="F58" s="140"/>
      <c r="G58" s="140" t="s">
        <v>474</v>
      </c>
      <c r="H58" s="153"/>
      <c r="I58" s="153"/>
      <c r="J58" s="140"/>
      <c r="K58" s="140"/>
      <c r="L58" s="153"/>
      <c r="M58" s="153"/>
      <c r="N58" s="153"/>
      <c r="O58" s="183"/>
      <c r="P58" s="181"/>
      <c r="R58" s="182"/>
    </row>
    <row r="59" spans="1:18" s="178" customFormat="1" ht="28.5" customHeight="1" x14ac:dyDescent="0.2">
      <c r="A59" s="171" t="s">
        <v>334</v>
      </c>
      <c r="B59" s="179" t="s">
        <v>480</v>
      </c>
      <c r="C59" s="153" t="s">
        <v>474</v>
      </c>
      <c r="D59" s="153"/>
      <c r="E59" s="140" t="s">
        <v>474</v>
      </c>
      <c r="F59" s="140"/>
      <c r="G59" s="140" t="s">
        <v>474</v>
      </c>
      <c r="H59" s="153"/>
      <c r="I59" s="153"/>
      <c r="J59" s="140"/>
      <c r="K59" s="140"/>
      <c r="L59" s="153"/>
      <c r="M59" s="153"/>
      <c r="N59" s="153"/>
      <c r="O59" s="189">
        <f>O60</f>
        <v>1625400.5338272143</v>
      </c>
      <c r="P59" s="181"/>
      <c r="R59" s="182"/>
    </row>
    <row r="60" spans="1:18" s="191" customFormat="1" ht="36.75" customHeight="1" x14ac:dyDescent="0.2">
      <c r="A60" s="151">
        <v>1</v>
      </c>
      <c r="B60" s="153" t="s">
        <v>617</v>
      </c>
      <c r="C60" s="161" t="s">
        <v>527</v>
      </c>
      <c r="D60" s="153" t="s">
        <v>440</v>
      </c>
      <c r="E60" s="140" t="s">
        <v>150</v>
      </c>
      <c r="F60" s="140"/>
      <c r="G60" s="140" t="s">
        <v>474</v>
      </c>
      <c r="H60" s="153">
        <v>2015</v>
      </c>
      <c r="I60" s="153"/>
      <c r="J60" s="140"/>
      <c r="K60" s="140"/>
      <c r="L60" s="153"/>
      <c r="M60" s="153"/>
      <c r="N60" s="140" t="s">
        <v>101</v>
      </c>
      <c r="O60" s="190">
        <v>1625400.5338272143</v>
      </c>
      <c r="P60" s="181"/>
      <c r="Q60" s="313">
        <f>O60/5</f>
        <v>325080.10676544288</v>
      </c>
      <c r="R60" s="310" t="s">
        <v>696</v>
      </c>
    </row>
    <row r="61" spans="1:18" s="191" customFormat="1" ht="36.75" customHeight="1" x14ac:dyDescent="0.2">
      <c r="A61" s="151">
        <v>2</v>
      </c>
      <c r="B61" s="153" t="s">
        <v>887</v>
      </c>
      <c r="C61" s="161" t="s">
        <v>873</v>
      </c>
      <c r="D61" s="153"/>
      <c r="E61" s="140" t="s">
        <v>874</v>
      </c>
      <c r="F61" s="140" t="s">
        <v>875</v>
      </c>
      <c r="G61" s="140" t="s">
        <v>251</v>
      </c>
      <c r="H61" s="153">
        <v>2019</v>
      </c>
      <c r="I61" s="153"/>
      <c r="J61" s="140"/>
      <c r="K61" s="140"/>
      <c r="L61" s="153"/>
      <c r="M61" s="153"/>
      <c r="N61" s="140" t="s">
        <v>101</v>
      </c>
      <c r="O61" s="190">
        <v>143590.90974930362</v>
      </c>
      <c r="P61" s="181"/>
      <c r="Q61" s="313"/>
      <c r="R61" s="310"/>
    </row>
    <row r="62" spans="1:18" s="191" customFormat="1" ht="36.75" customHeight="1" x14ac:dyDescent="0.2">
      <c r="A62" s="151">
        <v>3</v>
      </c>
      <c r="B62" s="153" t="s">
        <v>887</v>
      </c>
      <c r="C62" s="161" t="s">
        <v>873</v>
      </c>
      <c r="D62" s="153"/>
      <c r="E62" s="140" t="s">
        <v>874</v>
      </c>
      <c r="F62" s="140" t="s">
        <v>875</v>
      </c>
      <c r="G62" s="140" t="s">
        <v>251</v>
      </c>
      <c r="H62" s="153">
        <v>2019</v>
      </c>
      <c r="I62" s="153"/>
      <c r="J62" s="140"/>
      <c r="K62" s="140"/>
      <c r="L62" s="153"/>
      <c r="M62" s="153"/>
      <c r="N62" s="140" t="s">
        <v>101</v>
      </c>
      <c r="O62" s="190">
        <v>143590.90974930362</v>
      </c>
      <c r="P62" s="181"/>
      <c r="Q62" s="313"/>
      <c r="R62" s="310"/>
    </row>
    <row r="63" spans="1:18" s="191" customFormat="1" ht="36.75" customHeight="1" x14ac:dyDescent="0.2">
      <c r="A63" s="151">
        <v>4</v>
      </c>
      <c r="B63" s="153" t="s">
        <v>887</v>
      </c>
      <c r="C63" s="161" t="s">
        <v>873</v>
      </c>
      <c r="D63" s="153"/>
      <c r="E63" s="140" t="s">
        <v>874</v>
      </c>
      <c r="F63" s="140" t="s">
        <v>875</v>
      </c>
      <c r="G63" s="140" t="s">
        <v>251</v>
      </c>
      <c r="H63" s="153">
        <v>2019</v>
      </c>
      <c r="I63" s="153"/>
      <c r="J63" s="140"/>
      <c r="K63" s="140"/>
      <c r="L63" s="153"/>
      <c r="M63" s="153"/>
      <c r="N63" s="140" t="s">
        <v>101</v>
      </c>
      <c r="O63" s="190">
        <v>143590.90974930362</v>
      </c>
      <c r="P63" s="181"/>
      <c r="Q63" s="313"/>
      <c r="R63" s="310"/>
    </row>
    <row r="64" spans="1:18" s="191" customFormat="1" ht="36.75" customHeight="1" x14ac:dyDescent="0.2">
      <c r="A64" s="151">
        <v>5</v>
      </c>
      <c r="B64" s="153" t="s">
        <v>887</v>
      </c>
      <c r="C64" s="161" t="s">
        <v>873</v>
      </c>
      <c r="D64" s="153"/>
      <c r="E64" s="140" t="s">
        <v>874</v>
      </c>
      <c r="F64" s="140" t="s">
        <v>875</v>
      </c>
      <c r="G64" s="140" t="s">
        <v>251</v>
      </c>
      <c r="H64" s="153">
        <v>2019</v>
      </c>
      <c r="I64" s="153"/>
      <c r="J64" s="140"/>
      <c r="K64" s="140"/>
      <c r="L64" s="153"/>
      <c r="M64" s="153"/>
      <c r="N64" s="140" t="s">
        <v>101</v>
      </c>
      <c r="O64" s="190">
        <v>143590.90974930362</v>
      </c>
      <c r="P64" s="181"/>
      <c r="Q64" s="313"/>
      <c r="R64" s="310"/>
    </row>
    <row r="65" spans="1:18" s="191" customFormat="1" ht="36.75" customHeight="1" x14ac:dyDescent="0.2">
      <c r="A65" s="151">
        <v>6</v>
      </c>
      <c r="B65" s="153" t="s">
        <v>887</v>
      </c>
      <c r="C65" s="161" t="s">
        <v>873</v>
      </c>
      <c r="D65" s="153"/>
      <c r="E65" s="140" t="s">
        <v>874</v>
      </c>
      <c r="F65" s="140" t="s">
        <v>875</v>
      </c>
      <c r="G65" s="140" t="s">
        <v>251</v>
      </c>
      <c r="H65" s="153">
        <v>2019</v>
      </c>
      <c r="I65" s="153"/>
      <c r="J65" s="140"/>
      <c r="K65" s="140"/>
      <c r="L65" s="153"/>
      <c r="M65" s="153"/>
      <c r="N65" s="140" t="s">
        <v>101</v>
      </c>
      <c r="O65" s="190">
        <v>143590.90974930362</v>
      </c>
      <c r="P65" s="181"/>
      <c r="Q65" s="313"/>
      <c r="R65" s="310"/>
    </row>
    <row r="66" spans="1:18" s="191" customFormat="1" ht="36.75" customHeight="1" x14ac:dyDescent="0.2">
      <c r="A66" s="151">
        <v>7</v>
      </c>
      <c r="B66" s="153" t="s">
        <v>887</v>
      </c>
      <c r="C66" s="161" t="s">
        <v>876</v>
      </c>
      <c r="D66" s="153"/>
      <c r="E66" s="140" t="s">
        <v>877</v>
      </c>
      <c r="F66" s="140" t="s">
        <v>878</v>
      </c>
      <c r="G66" s="140" t="s">
        <v>251</v>
      </c>
      <c r="H66" s="153">
        <v>2019</v>
      </c>
      <c r="I66" s="153"/>
      <c r="J66" s="140"/>
      <c r="K66" s="140"/>
      <c r="L66" s="153"/>
      <c r="M66" s="153"/>
      <c r="N66" s="140" t="s">
        <v>101</v>
      </c>
      <c r="O66" s="190">
        <v>66272.727576601683</v>
      </c>
      <c r="P66" s="181"/>
      <c r="Q66" s="313"/>
      <c r="R66" s="310"/>
    </row>
    <row r="67" spans="1:18" s="191" customFormat="1" ht="36.75" customHeight="1" x14ac:dyDescent="0.2">
      <c r="A67" s="151">
        <v>8</v>
      </c>
      <c r="B67" s="153" t="s">
        <v>887</v>
      </c>
      <c r="C67" s="161" t="s">
        <v>876</v>
      </c>
      <c r="D67" s="153"/>
      <c r="E67" s="140" t="s">
        <v>877</v>
      </c>
      <c r="F67" s="140" t="s">
        <v>878</v>
      </c>
      <c r="G67" s="140" t="s">
        <v>251</v>
      </c>
      <c r="H67" s="153">
        <v>2019</v>
      </c>
      <c r="I67" s="153"/>
      <c r="J67" s="140"/>
      <c r="K67" s="140"/>
      <c r="L67" s="153"/>
      <c r="M67" s="153"/>
      <c r="N67" s="140" t="s">
        <v>101</v>
      </c>
      <c r="O67" s="190">
        <v>66272.727576601683</v>
      </c>
      <c r="P67" s="181"/>
      <c r="Q67" s="313"/>
      <c r="R67" s="310"/>
    </row>
    <row r="68" spans="1:18" s="191" customFormat="1" ht="36.75" customHeight="1" x14ac:dyDescent="0.2">
      <c r="A68" s="151">
        <v>9</v>
      </c>
      <c r="B68" s="153" t="s">
        <v>887</v>
      </c>
      <c r="C68" s="161" t="s">
        <v>876</v>
      </c>
      <c r="D68" s="153"/>
      <c r="E68" s="140" t="s">
        <v>877</v>
      </c>
      <c r="F68" s="140" t="s">
        <v>878</v>
      </c>
      <c r="G68" s="140" t="s">
        <v>251</v>
      </c>
      <c r="H68" s="153">
        <v>2019</v>
      </c>
      <c r="I68" s="153"/>
      <c r="J68" s="140"/>
      <c r="K68" s="140"/>
      <c r="L68" s="153"/>
      <c r="M68" s="153"/>
      <c r="N68" s="140" t="s">
        <v>101</v>
      </c>
      <c r="O68" s="190">
        <v>66272.727576601683</v>
      </c>
      <c r="P68" s="181"/>
      <c r="Q68" s="313"/>
      <c r="R68" s="310"/>
    </row>
    <row r="69" spans="1:18" s="191" customFormat="1" ht="36.75" customHeight="1" x14ac:dyDescent="0.2">
      <c r="A69" s="151">
        <v>10</v>
      </c>
      <c r="B69" s="153" t="s">
        <v>887</v>
      </c>
      <c r="C69" s="161" t="s">
        <v>876</v>
      </c>
      <c r="D69" s="153"/>
      <c r="E69" s="140" t="s">
        <v>877</v>
      </c>
      <c r="F69" s="140" t="s">
        <v>878</v>
      </c>
      <c r="G69" s="140" t="s">
        <v>251</v>
      </c>
      <c r="H69" s="153">
        <v>2019</v>
      </c>
      <c r="I69" s="153"/>
      <c r="J69" s="140"/>
      <c r="K69" s="140"/>
      <c r="L69" s="153"/>
      <c r="M69" s="153"/>
      <c r="N69" s="140" t="s">
        <v>101</v>
      </c>
      <c r="O69" s="190">
        <v>66272.727576601683</v>
      </c>
      <c r="P69" s="181"/>
      <c r="Q69" s="313"/>
      <c r="R69" s="310"/>
    </row>
    <row r="70" spans="1:18" s="191" customFormat="1" ht="36.75" customHeight="1" x14ac:dyDescent="0.2">
      <c r="A70" s="151">
        <v>11</v>
      </c>
      <c r="B70" s="153" t="s">
        <v>887</v>
      </c>
      <c r="C70" s="161" t="s">
        <v>876</v>
      </c>
      <c r="D70" s="153"/>
      <c r="E70" s="140" t="s">
        <v>877</v>
      </c>
      <c r="F70" s="140" t="s">
        <v>878</v>
      </c>
      <c r="G70" s="140" t="s">
        <v>251</v>
      </c>
      <c r="H70" s="153">
        <v>2019</v>
      </c>
      <c r="I70" s="153"/>
      <c r="J70" s="140"/>
      <c r="K70" s="140"/>
      <c r="L70" s="153"/>
      <c r="M70" s="153"/>
      <c r="N70" s="140" t="s">
        <v>101</v>
      </c>
      <c r="O70" s="190">
        <v>66272.727576601683</v>
      </c>
      <c r="P70" s="181"/>
      <c r="Q70" s="313"/>
      <c r="R70" s="310"/>
    </row>
    <row r="71" spans="1:18" s="191" customFormat="1" ht="36.75" customHeight="1" x14ac:dyDescent="0.2">
      <c r="A71" s="151">
        <v>12</v>
      </c>
      <c r="B71" s="153" t="s">
        <v>887</v>
      </c>
      <c r="C71" s="161" t="s">
        <v>876</v>
      </c>
      <c r="D71" s="153"/>
      <c r="E71" s="140" t="s">
        <v>877</v>
      </c>
      <c r="F71" s="140" t="s">
        <v>878</v>
      </c>
      <c r="G71" s="140" t="s">
        <v>251</v>
      </c>
      <c r="H71" s="153">
        <v>2019</v>
      </c>
      <c r="I71" s="153"/>
      <c r="J71" s="140"/>
      <c r="K71" s="140"/>
      <c r="L71" s="153"/>
      <c r="M71" s="153"/>
      <c r="N71" s="140" t="s">
        <v>101</v>
      </c>
      <c r="O71" s="190">
        <v>66272.727576601683</v>
      </c>
      <c r="P71" s="181"/>
      <c r="Q71" s="313"/>
      <c r="R71" s="310"/>
    </row>
    <row r="72" spans="1:18" s="191" customFormat="1" ht="36.75" customHeight="1" x14ac:dyDescent="0.2">
      <c r="A72" s="151">
        <v>13</v>
      </c>
      <c r="B72" s="153" t="s">
        <v>887</v>
      </c>
      <c r="C72" s="161" t="s">
        <v>876</v>
      </c>
      <c r="D72" s="153"/>
      <c r="E72" s="140" t="s">
        <v>877</v>
      </c>
      <c r="F72" s="140" t="s">
        <v>878</v>
      </c>
      <c r="G72" s="140" t="s">
        <v>251</v>
      </c>
      <c r="H72" s="153">
        <v>2019</v>
      </c>
      <c r="I72" s="153"/>
      <c r="J72" s="140"/>
      <c r="K72" s="140"/>
      <c r="L72" s="153"/>
      <c r="M72" s="153"/>
      <c r="N72" s="140" t="s">
        <v>101</v>
      </c>
      <c r="O72" s="190">
        <v>66272.727576601683</v>
      </c>
      <c r="P72" s="181"/>
      <c r="Q72" s="313"/>
      <c r="R72" s="310"/>
    </row>
    <row r="73" spans="1:18" s="191" customFormat="1" ht="36.75" customHeight="1" x14ac:dyDescent="0.2">
      <c r="A73" s="151">
        <v>14</v>
      </c>
      <c r="B73" s="153" t="s">
        <v>887</v>
      </c>
      <c r="C73" s="161" t="s">
        <v>876</v>
      </c>
      <c r="D73" s="153"/>
      <c r="E73" s="140" t="s">
        <v>877</v>
      </c>
      <c r="F73" s="140" t="s">
        <v>878</v>
      </c>
      <c r="G73" s="140" t="s">
        <v>251</v>
      </c>
      <c r="H73" s="153">
        <v>2019</v>
      </c>
      <c r="I73" s="153"/>
      <c r="J73" s="140"/>
      <c r="K73" s="140"/>
      <c r="L73" s="153"/>
      <c r="M73" s="153"/>
      <c r="N73" s="140" t="s">
        <v>101</v>
      </c>
      <c r="O73" s="190">
        <v>66272.727576601683</v>
      </c>
      <c r="P73" s="181"/>
      <c r="Q73" s="313"/>
      <c r="R73" s="310"/>
    </row>
    <row r="74" spans="1:18" s="191" customFormat="1" ht="36.75" customHeight="1" x14ac:dyDescent="0.2">
      <c r="A74" s="151">
        <v>15</v>
      </c>
      <c r="B74" s="153" t="s">
        <v>887</v>
      </c>
      <c r="C74" s="161" t="s">
        <v>876</v>
      </c>
      <c r="D74" s="153"/>
      <c r="E74" s="140" t="s">
        <v>877</v>
      </c>
      <c r="F74" s="140" t="s">
        <v>878</v>
      </c>
      <c r="G74" s="140" t="s">
        <v>251</v>
      </c>
      <c r="H74" s="153">
        <v>2019</v>
      </c>
      <c r="I74" s="153"/>
      <c r="J74" s="140"/>
      <c r="K74" s="140"/>
      <c r="L74" s="153"/>
      <c r="M74" s="153"/>
      <c r="N74" s="140" t="s">
        <v>101</v>
      </c>
      <c r="O74" s="190">
        <v>66272.727576601683</v>
      </c>
      <c r="P74" s="181"/>
      <c r="Q74" s="313"/>
      <c r="R74" s="310"/>
    </row>
    <row r="75" spans="1:18" s="191" customFormat="1" ht="36.75" customHeight="1" x14ac:dyDescent="0.2">
      <c r="A75" s="151">
        <v>16</v>
      </c>
      <c r="B75" s="153" t="s">
        <v>887</v>
      </c>
      <c r="C75" s="161" t="s">
        <v>876</v>
      </c>
      <c r="D75" s="153"/>
      <c r="E75" s="140" t="s">
        <v>877</v>
      </c>
      <c r="F75" s="140" t="s">
        <v>878</v>
      </c>
      <c r="G75" s="140" t="s">
        <v>251</v>
      </c>
      <c r="H75" s="153">
        <v>2019</v>
      </c>
      <c r="I75" s="153"/>
      <c r="J75" s="140"/>
      <c r="K75" s="140"/>
      <c r="L75" s="153"/>
      <c r="M75" s="153"/>
      <c r="N75" s="140" t="s">
        <v>101</v>
      </c>
      <c r="O75" s="190">
        <v>66272.727576601683</v>
      </c>
      <c r="P75" s="181"/>
      <c r="Q75" s="313"/>
      <c r="R75" s="310"/>
    </row>
    <row r="76" spans="1:18" s="191" customFormat="1" ht="36.75" customHeight="1" x14ac:dyDescent="0.2">
      <c r="A76" s="151"/>
      <c r="B76" s="153"/>
      <c r="C76" s="161"/>
      <c r="D76" s="153"/>
      <c r="E76" s="140"/>
      <c r="F76" s="140"/>
      <c r="G76" s="140"/>
      <c r="H76" s="153"/>
      <c r="I76" s="153"/>
      <c r="J76" s="140"/>
      <c r="K76" s="140"/>
      <c r="L76" s="153"/>
      <c r="M76" s="153"/>
      <c r="N76" s="140"/>
      <c r="O76" s="190"/>
      <c r="P76" s="181"/>
      <c r="Q76" s="313"/>
      <c r="R76" s="310"/>
    </row>
    <row r="77" spans="1:18" s="178" customFormat="1" ht="38.25" customHeight="1" x14ac:dyDescent="0.2">
      <c r="A77" s="171" t="s">
        <v>336</v>
      </c>
      <c r="B77" s="179" t="s">
        <v>481</v>
      </c>
      <c r="C77" s="176" t="s">
        <v>474</v>
      </c>
      <c r="D77" s="176"/>
      <c r="E77" s="161" t="s">
        <v>474</v>
      </c>
      <c r="F77" s="161"/>
      <c r="G77" s="161" t="s">
        <v>474</v>
      </c>
      <c r="H77" s="176"/>
      <c r="I77" s="176"/>
      <c r="J77" s="161"/>
      <c r="K77" s="161"/>
      <c r="L77" s="176"/>
      <c r="M77" s="176"/>
      <c r="N77" s="176"/>
      <c r="O77" s="176"/>
      <c r="P77" s="193"/>
      <c r="R77" s="182"/>
    </row>
    <row r="78" spans="1:18" s="178" customFormat="1" ht="28.5" customHeight="1" x14ac:dyDescent="0.2">
      <c r="A78" s="151"/>
      <c r="B78" s="153"/>
      <c r="C78" s="308" t="s">
        <v>398</v>
      </c>
      <c r="D78" s="153"/>
      <c r="E78" s="140"/>
      <c r="F78" s="140"/>
      <c r="G78" s="140"/>
      <c r="H78" s="153"/>
      <c r="I78" s="153"/>
      <c r="J78" s="140"/>
      <c r="K78" s="140"/>
      <c r="L78" s="153"/>
      <c r="M78" s="153"/>
      <c r="N78" s="153"/>
      <c r="O78" s="153"/>
      <c r="P78" s="181"/>
      <c r="R78" s="182"/>
    </row>
    <row r="79" spans="1:18" s="178" customFormat="1" ht="28.5" customHeight="1" x14ac:dyDescent="0.2">
      <c r="A79" s="151"/>
      <c r="B79" s="176" t="s">
        <v>474</v>
      </c>
      <c r="C79" s="176" t="s">
        <v>474</v>
      </c>
      <c r="D79" s="176"/>
      <c r="E79" s="161"/>
      <c r="F79" s="161"/>
      <c r="G79" s="161"/>
      <c r="H79" s="176"/>
      <c r="I79" s="176"/>
      <c r="J79" s="161"/>
      <c r="K79" s="161"/>
      <c r="L79" s="176"/>
      <c r="M79" s="176"/>
      <c r="N79" s="176"/>
      <c r="O79" s="176"/>
      <c r="P79" s="193"/>
      <c r="R79" s="182"/>
    </row>
    <row r="80" spans="1:18" s="178" customFormat="1" ht="39" customHeight="1" x14ac:dyDescent="0.2">
      <c r="A80" s="171" t="s">
        <v>338</v>
      </c>
      <c r="B80" s="179" t="s">
        <v>482</v>
      </c>
      <c r="C80" s="176" t="s">
        <v>474</v>
      </c>
      <c r="D80" s="176"/>
      <c r="E80" s="161"/>
      <c r="F80" s="161"/>
      <c r="G80" s="161"/>
      <c r="H80" s="176"/>
      <c r="I80" s="176"/>
      <c r="J80" s="161"/>
      <c r="K80" s="161"/>
      <c r="L80" s="176"/>
      <c r="M80" s="176"/>
      <c r="N80" s="176"/>
      <c r="O80" s="176"/>
      <c r="P80" s="193"/>
      <c r="R80" s="182"/>
    </row>
    <row r="81" spans="1:24" s="178" customFormat="1" ht="28.5" customHeight="1" x14ac:dyDescent="0.2">
      <c r="A81" s="151"/>
      <c r="B81" s="153" t="s">
        <v>84</v>
      </c>
      <c r="C81" s="308" t="s">
        <v>398</v>
      </c>
      <c r="D81" s="153"/>
      <c r="E81" s="140"/>
      <c r="F81" s="140"/>
      <c r="G81" s="140"/>
      <c r="H81" s="153"/>
      <c r="I81" s="153"/>
      <c r="J81" s="140"/>
      <c r="K81" s="140"/>
      <c r="L81" s="153"/>
      <c r="M81" s="153"/>
      <c r="N81" s="153"/>
      <c r="O81" s="153"/>
      <c r="P81" s="181"/>
      <c r="R81" s="182"/>
    </row>
    <row r="82" spans="1:24" s="178" customFormat="1" ht="28.5" customHeight="1" x14ac:dyDescent="0.2">
      <c r="A82" s="151"/>
      <c r="B82" s="176" t="s">
        <v>474</v>
      </c>
      <c r="C82" s="176" t="s">
        <v>474</v>
      </c>
      <c r="D82" s="176"/>
      <c r="E82" s="161"/>
      <c r="F82" s="161"/>
      <c r="G82" s="161"/>
      <c r="H82" s="176"/>
      <c r="I82" s="176"/>
      <c r="J82" s="161"/>
      <c r="K82" s="161"/>
      <c r="L82" s="176"/>
      <c r="M82" s="176"/>
      <c r="N82" s="176"/>
      <c r="O82" s="176"/>
      <c r="P82" s="193"/>
      <c r="R82" s="182"/>
    </row>
    <row r="83" spans="1:24" s="178" customFormat="1" ht="34.5" customHeight="1" x14ac:dyDescent="0.2">
      <c r="A83" s="171" t="s">
        <v>340</v>
      </c>
      <c r="B83" s="179" t="s">
        <v>483</v>
      </c>
      <c r="C83" s="176" t="s">
        <v>474</v>
      </c>
      <c r="D83" s="176"/>
      <c r="E83" s="161"/>
      <c r="F83" s="161"/>
      <c r="G83" s="161"/>
      <c r="H83" s="176"/>
      <c r="I83" s="176"/>
      <c r="J83" s="161"/>
      <c r="K83" s="161"/>
      <c r="L83" s="176"/>
      <c r="M83" s="176"/>
      <c r="N83" s="176"/>
      <c r="O83" s="176"/>
      <c r="P83" s="193"/>
      <c r="R83" s="182"/>
    </row>
    <row r="84" spans="1:24" s="178" customFormat="1" ht="28.5" customHeight="1" thickBot="1" x14ac:dyDescent="0.25">
      <c r="A84" s="175"/>
      <c r="B84" s="195"/>
      <c r="C84" s="242" t="s">
        <v>398</v>
      </c>
      <c r="D84" s="195"/>
      <c r="E84" s="196"/>
      <c r="F84" s="196"/>
      <c r="G84" s="196"/>
      <c r="H84" s="195"/>
      <c r="I84" s="195"/>
      <c r="J84" s="196"/>
      <c r="K84" s="196"/>
      <c r="L84" s="195"/>
      <c r="M84" s="195"/>
      <c r="N84" s="195"/>
      <c r="O84" s="195"/>
      <c r="P84" s="197"/>
      <c r="R84" s="182"/>
    </row>
    <row r="85" spans="1:24" s="178" customFormat="1" ht="28.5" customHeight="1" x14ac:dyDescent="0.2">
      <c r="A85" s="222"/>
      <c r="B85" s="141" t="s">
        <v>474</v>
      </c>
      <c r="C85" s="141" t="s">
        <v>474</v>
      </c>
      <c r="D85" s="141"/>
      <c r="E85" s="143"/>
      <c r="F85" s="143"/>
      <c r="G85" s="143"/>
      <c r="H85" s="141"/>
      <c r="I85" s="141"/>
      <c r="J85" s="143"/>
      <c r="K85" s="143"/>
      <c r="L85" s="141"/>
      <c r="M85" s="141"/>
      <c r="N85" s="141"/>
      <c r="O85" s="141"/>
      <c r="P85" s="241"/>
      <c r="R85" s="182"/>
    </row>
    <row r="86" spans="1:24" s="178" customFormat="1" ht="28.5" customHeight="1" thickBot="1" x14ac:dyDescent="0.25">
      <c r="A86" s="175"/>
      <c r="B86" s="195"/>
      <c r="C86" s="195"/>
      <c r="D86" s="195"/>
      <c r="E86" s="196"/>
      <c r="F86" s="196"/>
      <c r="G86" s="196"/>
      <c r="H86" s="195"/>
      <c r="I86" s="195"/>
      <c r="J86" s="196"/>
      <c r="K86" s="196"/>
      <c r="L86" s="195"/>
      <c r="M86" s="195"/>
      <c r="N86" s="195"/>
      <c r="O86" s="195"/>
      <c r="P86" s="197"/>
      <c r="R86" s="182"/>
    </row>
    <row r="89" spans="1:24" x14ac:dyDescent="0.2">
      <c r="C89" s="563"/>
      <c r="D89" s="563"/>
      <c r="L89" s="563" t="s">
        <v>683</v>
      </c>
      <c r="M89" s="563"/>
      <c r="N89" s="563"/>
      <c r="O89" s="563"/>
    </row>
    <row r="90" spans="1:24" x14ac:dyDescent="0.2">
      <c r="B90" s="563" t="s">
        <v>83</v>
      </c>
      <c r="C90" s="563"/>
      <c r="D90" s="563"/>
      <c r="E90" s="563"/>
      <c r="O90" s="306"/>
      <c r="V90">
        <v>2</v>
      </c>
      <c r="X90" s="247" t="str">
        <f>"0"&amp;V90&amp;"."&amp;"0"&amp;V91&amp;"."&amp;"0"&amp;V92&amp;"."&amp;"0"&amp;V93&amp;"."&amp;"0"&amp;V94</f>
        <v>02.06.03.06.06</v>
      </c>
    </row>
    <row r="91" spans="1:24" x14ac:dyDescent="0.2">
      <c r="B91" s="563" t="s">
        <v>87</v>
      </c>
      <c r="C91" s="563"/>
      <c r="D91" s="563"/>
      <c r="E91" s="563"/>
      <c r="L91" s="563" t="s">
        <v>82</v>
      </c>
      <c r="M91" s="563"/>
      <c r="N91" s="563"/>
      <c r="O91" s="563"/>
      <c r="V91">
        <v>6</v>
      </c>
    </row>
    <row r="92" spans="1:24" x14ac:dyDescent="0.2">
      <c r="C92" s="148"/>
      <c r="D92" s="148"/>
      <c r="O92" s="215"/>
      <c r="V92">
        <v>3</v>
      </c>
    </row>
    <row r="93" spans="1:24" x14ac:dyDescent="0.2">
      <c r="C93" s="148"/>
      <c r="D93" s="148"/>
      <c r="O93" s="215"/>
      <c r="V93">
        <v>6</v>
      </c>
    </row>
    <row r="94" spans="1:24" x14ac:dyDescent="0.2">
      <c r="C94" s="215"/>
      <c r="D94" s="215"/>
      <c r="O94" s="215"/>
      <c r="V94">
        <v>6</v>
      </c>
    </row>
    <row r="95" spans="1:24" x14ac:dyDescent="0.2">
      <c r="C95" s="215"/>
      <c r="D95" s="215"/>
      <c r="O95" s="215"/>
    </row>
    <row r="96" spans="1:24" x14ac:dyDescent="0.2">
      <c r="C96" s="215"/>
      <c r="D96" s="215"/>
      <c r="O96" s="215"/>
    </row>
    <row r="97" spans="2:15" x14ac:dyDescent="0.2">
      <c r="B97" s="575" t="s">
        <v>85</v>
      </c>
      <c r="C97" s="575"/>
      <c r="D97" s="575"/>
      <c r="E97" s="575"/>
      <c r="L97" s="575" t="s">
        <v>459</v>
      </c>
      <c r="M97" s="575"/>
      <c r="N97" s="575"/>
      <c r="O97" s="575"/>
    </row>
    <row r="98" spans="2:15" x14ac:dyDescent="0.2">
      <c r="B98" s="563" t="s">
        <v>86</v>
      </c>
      <c r="C98" s="563"/>
      <c r="D98" s="563"/>
      <c r="E98" s="563"/>
      <c r="L98" s="563" t="s">
        <v>460</v>
      </c>
      <c r="M98" s="563"/>
      <c r="N98" s="563"/>
      <c r="O98" s="563"/>
    </row>
  </sheetData>
  <autoFilter ref="A9:R86" xr:uid="{00000000-0009-0000-0000-000004000000}"/>
  <mergeCells count="28">
    <mergeCell ref="K7:K8"/>
    <mergeCell ref="L7:L8"/>
    <mergeCell ref="M7:M8"/>
    <mergeCell ref="B98:E98"/>
    <mergeCell ref="L98:O98"/>
    <mergeCell ref="C89:D89"/>
    <mergeCell ref="L89:O89"/>
    <mergeCell ref="B90:E90"/>
    <mergeCell ref="B91:E91"/>
    <mergeCell ref="L91:O91"/>
    <mergeCell ref="B97:E97"/>
    <mergeCell ref="L97:O97"/>
    <mergeCell ref="A1:P1"/>
    <mergeCell ref="A2:P2"/>
    <mergeCell ref="A6:A8"/>
    <mergeCell ref="B6:B8"/>
    <mergeCell ref="C6:C8"/>
    <mergeCell ref="D6:D8"/>
    <mergeCell ref="E6:E8"/>
    <mergeCell ref="F6:F8"/>
    <mergeCell ref="G6:G8"/>
    <mergeCell ref="H6:H8"/>
    <mergeCell ref="I6:M6"/>
    <mergeCell ref="N6:N8"/>
    <mergeCell ref="O6:O8"/>
    <mergeCell ref="P6:P8"/>
    <mergeCell ref="I7:I8"/>
    <mergeCell ref="J7:J8"/>
  </mergeCells>
  <pageMargins left="0.51181102362204722" right="0.15748031496062992" top="1.0236220472440944" bottom="0.74803149606299213" header="0.98425196850393704" footer="0.51181102362204722"/>
  <pageSetup paperSize="258" scale="65" firstPageNumber="2" orientation="landscape" useFirstPageNumber="1" r:id="rId1"/>
  <headerFooter>
    <oddFooter>&amp;C&amp;P&amp;RINSPEKTORAT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F31"/>
  <sheetViews>
    <sheetView view="pageBreakPreview" zoomScale="80" zoomScaleNormal="77" zoomScaleSheetLayoutView="80" workbookViewId="0">
      <selection activeCell="G11" sqref="G11"/>
    </sheetView>
  </sheetViews>
  <sheetFormatPr baseColWidth="10" defaultColWidth="9.1640625" defaultRowHeight="14" x14ac:dyDescent="0.2"/>
  <cols>
    <col min="1" max="1" width="7" style="324" customWidth="1"/>
    <col min="2" max="2" width="28.5" style="324" customWidth="1"/>
    <col min="3" max="3" width="15.33203125" style="324" customWidth="1"/>
    <col min="4" max="4" width="11.1640625" style="324" customWidth="1"/>
    <col min="5" max="5" width="12.5" style="324" customWidth="1"/>
    <col min="6" max="6" width="15.33203125" style="324" customWidth="1"/>
    <col min="7" max="7" width="12.1640625" style="324" customWidth="1"/>
    <col min="8" max="8" width="11.1640625" style="324" customWidth="1"/>
    <col min="9" max="9" width="15.33203125" style="324" customWidth="1"/>
    <col min="10" max="11" width="11.1640625" style="324" customWidth="1"/>
    <col min="12" max="12" width="9.83203125" style="324" customWidth="1"/>
    <col min="13" max="13" width="9.6640625" style="324" customWidth="1"/>
    <col min="14" max="14" width="18" style="324" customWidth="1"/>
    <col min="15" max="15" width="10.83203125" style="324" customWidth="1"/>
    <col min="16" max="16" width="19.5" style="324" customWidth="1"/>
    <col min="17" max="17" width="14.1640625" style="324" customWidth="1"/>
    <col min="18" max="18" width="9.1640625" style="324"/>
    <col min="19" max="19" width="11.33203125" style="324" customWidth="1"/>
    <col min="20" max="20" width="15.5" style="324" customWidth="1"/>
    <col min="21" max="21" width="12.5" style="324" customWidth="1"/>
    <col min="22" max="23" width="15.1640625" style="327" customWidth="1"/>
    <col min="24" max="32" width="19" style="327" customWidth="1"/>
    <col min="33" max="16384" width="9.1640625" style="324"/>
  </cols>
  <sheetData>
    <row r="1" spans="1:32" s="343" customFormat="1" ht="26" customHeight="1" x14ac:dyDescent="0.2">
      <c r="A1" s="534" t="s">
        <v>939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V1" s="405"/>
      <c r="W1" s="405"/>
      <c r="X1" s="405"/>
      <c r="Y1" s="405"/>
      <c r="Z1" s="405"/>
      <c r="AA1" s="405"/>
      <c r="AB1" s="405"/>
      <c r="AC1" s="405"/>
      <c r="AD1" s="405"/>
      <c r="AE1" s="405"/>
      <c r="AF1" s="405"/>
    </row>
    <row r="2" spans="1:32" s="343" customFormat="1" ht="26" customHeight="1" x14ac:dyDescent="0.2">
      <c r="A2" s="534" t="s">
        <v>945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</row>
    <row r="3" spans="1:32" s="343" customFormat="1" x14ac:dyDescent="0.2">
      <c r="A3" s="388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</row>
    <row r="4" spans="1:32" s="343" customFormat="1" ht="18.75" customHeight="1" x14ac:dyDescent="0.2">
      <c r="A4" s="358"/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V4" s="405"/>
      <c r="W4" s="405"/>
      <c r="X4" s="405"/>
      <c r="Y4" s="405"/>
      <c r="Z4" s="405"/>
      <c r="AA4" s="405"/>
      <c r="AB4" s="405"/>
      <c r="AC4" s="405"/>
      <c r="AD4" s="405"/>
      <c r="AE4" s="405"/>
      <c r="AF4" s="405"/>
    </row>
    <row r="5" spans="1:32" s="343" customFormat="1" x14ac:dyDescent="0.2">
      <c r="A5" s="596" t="s">
        <v>690</v>
      </c>
      <c r="B5" s="596"/>
      <c r="C5" s="596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</row>
    <row r="6" spans="1:32" s="343" customFormat="1" ht="15" thickBot="1" x14ac:dyDescent="0.25">
      <c r="A6" s="358"/>
      <c r="V6" s="405"/>
      <c r="W6" s="405"/>
      <c r="X6" s="405"/>
      <c r="Y6" s="405"/>
      <c r="Z6" s="405"/>
      <c r="AA6" s="405"/>
      <c r="AB6" s="405"/>
      <c r="AC6" s="405"/>
      <c r="AD6" s="405"/>
      <c r="AE6" s="405"/>
      <c r="AF6" s="405"/>
    </row>
    <row r="7" spans="1:32" s="406" customFormat="1" ht="34" customHeight="1" x14ac:dyDescent="0.2">
      <c r="A7" s="550" t="s">
        <v>442</v>
      </c>
      <c r="B7" s="535" t="s">
        <v>443</v>
      </c>
      <c r="C7" s="535" t="s">
        <v>455</v>
      </c>
      <c r="D7" s="535"/>
      <c r="E7" s="541" t="s">
        <v>684</v>
      </c>
      <c r="F7" s="535" t="s">
        <v>552</v>
      </c>
      <c r="G7" s="535"/>
      <c r="H7" s="535" t="s">
        <v>551</v>
      </c>
      <c r="I7" s="547" t="s">
        <v>685</v>
      </c>
      <c r="J7" s="535" t="s">
        <v>553</v>
      </c>
      <c r="K7" s="535"/>
      <c r="L7" s="541" t="s">
        <v>444</v>
      </c>
      <c r="M7" s="535" t="s">
        <v>447</v>
      </c>
      <c r="N7" s="535" t="s">
        <v>554</v>
      </c>
      <c r="O7" s="535" t="s">
        <v>686</v>
      </c>
      <c r="P7" s="541" t="s">
        <v>470</v>
      </c>
      <c r="Q7" s="536" t="s">
        <v>471</v>
      </c>
      <c r="R7" s="597"/>
      <c r="S7" s="579" t="s">
        <v>697</v>
      </c>
      <c r="T7" s="579" t="s">
        <v>698</v>
      </c>
      <c r="U7" s="579" t="s">
        <v>699</v>
      </c>
      <c r="V7" s="577" t="s">
        <v>700</v>
      </c>
      <c r="W7" s="577" t="s">
        <v>851</v>
      </c>
      <c r="X7" s="577" t="s">
        <v>701</v>
      </c>
      <c r="Y7" s="577" t="s">
        <v>702</v>
      </c>
      <c r="Z7" s="577" t="s">
        <v>703</v>
      </c>
      <c r="AA7" s="577" t="s">
        <v>704</v>
      </c>
      <c r="AB7" s="577" t="s">
        <v>705</v>
      </c>
      <c r="AC7" s="577" t="s">
        <v>706</v>
      </c>
      <c r="AD7" s="577" t="s">
        <v>888</v>
      </c>
      <c r="AE7" s="577" t="s">
        <v>889</v>
      </c>
      <c r="AF7" s="577" t="s">
        <v>852</v>
      </c>
    </row>
    <row r="8" spans="1:32" s="343" customFormat="1" ht="33" customHeight="1" thickBot="1" x14ac:dyDescent="0.25">
      <c r="A8" s="552"/>
      <c r="B8" s="540"/>
      <c r="C8" s="367" t="s">
        <v>449</v>
      </c>
      <c r="D8" s="367" t="s">
        <v>450</v>
      </c>
      <c r="E8" s="543"/>
      <c r="F8" s="367" t="s">
        <v>943</v>
      </c>
      <c r="G8" s="367" t="s">
        <v>944</v>
      </c>
      <c r="H8" s="540"/>
      <c r="I8" s="549"/>
      <c r="J8" s="367" t="s">
        <v>687</v>
      </c>
      <c r="K8" s="368" t="s">
        <v>455</v>
      </c>
      <c r="L8" s="543"/>
      <c r="M8" s="540"/>
      <c r="N8" s="540"/>
      <c r="O8" s="540"/>
      <c r="P8" s="543"/>
      <c r="Q8" s="538"/>
      <c r="R8" s="597"/>
      <c r="S8" s="580"/>
      <c r="T8" s="580"/>
      <c r="U8" s="580"/>
      <c r="V8" s="578"/>
      <c r="W8" s="578"/>
      <c r="X8" s="578"/>
      <c r="Y8" s="578"/>
      <c r="Z8" s="578"/>
      <c r="AA8" s="578"/>
      <c r="AB8" s="578"/>
      <c r="AC8" s="578"/>
      <c r="AD8" s="578"/>
      <c r="AE8" s="578"/>
      <c r="AF8" s="578"/>
    </row>
    <row r="9" spans="1:32" s="358" customFormat="1" ht="21" customHeight="1" thickBot="1" x14ac:dyDescent="0.25">
      <c r="A9" s="374">
        <v>1</v>
      </c>
      <c r="B9" s="375">
        <v>2</v>
      </c>
      <c r="C9" s="375">
        <v>3</v>
      </c>
      <c r="D9" s="376">
        <v>4</v>
      </c>
      <c r="E9" s="376">
        <v>5</v>
      </c>
      <c r="F9" s="375">
        <v>6</v>
      </c>
      <c r="G9" s="375">
        <v>7</v>
      </c>
      <c r="H9" s="376">
        <v>8</v>
      </c>
      <c r="I9" s="376">
        <v>9</v>
      </c>
      <c r="J9" s="375">
        <v>10</v>
      </c>
      <c r="K9" s="375">
        <v>11</v>
      </c>
      <c r="L9" s="375">
        <v>12</v>
      </c>
      <c r="M9" s="375">
        <v>13</v>
      </c>
      <c r="N9" s="376">
        <v>14</v>
      </c>
      <c r="O9" s="376">
        <v>15</v>
      </c>
      <c r="P9" s="375">
        <v>16</v>
      </c>
      <c r="Q9" s="377">
        <v>17</v>
      </c>
      <c r="V9" s="408"/>
      <c r="W9" s="408"/>
      <c r="X9" s="408"/>
      <c r="Y9" s="408"/>
      <c r="Z9" s="408"/>
      <c r="AA9" s="408"/>
      <c r="AB9" s="408"/>
      <c r="AC9" s="408"/>
      <c r="AD9" s="408"/>
      <c r="AE9" s="408"/>
      <c r="AF9" s="408"/>
    </row>
    <row r="10" spans="1:32" s="343" customFormat="1" ht="24" customHeight="1" thickTop="1" x14ac:dyDescent="0.2">
      <c r="A10" s="421"/>
      <c r="B10" s="422"/>
      <c r="C10" s="422"/>
      <c r="D10" s="422"/>
      <c r="E10" s="391"/>
      <c r="F10" s="422"/>
      <c r="G10" s="422"/>
      <c r="H10" s="422"/>
      <c r="I10" s="422"/>
      <c r="J10" s="422"/>
      <c r="K10" s="422"/>
      <c r="L10" s="422"/>
      <c r="M10" s="422"/>
      <c r="N10" s="422"/>
      <c r="O10" s="422"/>
      <c r="P10" s="422"/>
      <c r="Q10" s="423"/>
      <c r="V10" s="405"/>
      <c r="W10" s="405"/>
      <c r="X10" s="405"/>
      <c r="Y10" s="405"/>
      <c r="Z10" s="405"/>
      <c r="AA10" s="405"/>
      <c r="AB10" s="405"/>
      <c r="AC10" s="405"/>
      <c r="AD10" s="405"/>
      <c r="AE10" s="405"/>
      <c r="AF10" s="405"/>
    </row>
    <row r="11" spans="1:32" s="358" customFormat="1" ht="25.5" customHeight="1" x14ac:dyDescent="0.2">
      <c r="A11" s="362" t="s">
        <v>342</v>
      </c>
      <c r="B11" s="345" t="s">
        <v>555</v>
      </c>
      <c r="C11" s="398"/>
      <c r="D11" s="398"/>
      <c r="E11" s="346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81">
        <f>P12+P15</f>
        <v>680456000</v>
      </c>
      <c r="Q11" s="418"/>
      <c r="V11" s="408"/>
      <c r="W11" s="408"/>
      <c r="X11" s="408">
        <f>X12+X15</f>
        <v>190527680</v>
      </c>
      <c r="Y11" s="408">
        <f t="shared" ref="Y11:AE11" si="0">Y12+Y15</f>
        <v>13609120</v>
      </c>
      <c r="Z11" s="408">
        <f t="shared" si="0"/>
        <v>13609120</v>
      </c>
      <c r="AA11" s="408">
        <f t="shared" si="0"/>
        <v>13609120</v>
      </c>
      <c r="AB11" s="408">
        <f t="shared" si="0"/>
        <v>13609120</v>
      </c>
      <c r="AC11" s="408">
        <f t="shared" si="0"/>
        <v>13609120</v>
      </c>
      <c r="AD11" s="408">
        <f t="shared" ref="AD11" si="1">AD12+AD15</f>
        <v>13609120</v>
      </c>
      <c r="AE11" s="408">
        <f t="shared" si="0"/>
        <v>272182400</v>
      </c>
      <c r="AF11" s="408">
        <f>P12-AE11</f>
        <v>408273600</v>
      </c>
    </row>
    <row r="12" spans="1:32" s="358" customFormat="1" ht="25.5" customHeight="1" x14ac:dyDescent="0.2">
      <c r="A12" s="362" t="s">
        <v>344</v>
      </c>
      <c r="B12" s="345" t="s">
        <v>556</v>
      </c>
      <c r="C12" s="398"/>
      <c r="D12" s="398"/>
      <c r="E12" s="346"/>
      <c r="F12" s="398"/>
      <c r="G12" s="398"/>
      <c r="H12" s="398"/>
      <c r="I12" s="398"/>
      <c r="J12" s="398"/>
      <c r="K12" s="398"/>
      <c r="L12" s="398"/>
      <c r="M12" s="398"/>
      <c r="N12" s="398"/>
      <c r="O12" s="398"/>
      <c r="P12" s="381">
        <f>SUM(P13)</f>
        <v>680456000</v>
      </c>
      <c r="Q12" s="418"/>
      <c r="V12" s="408"/>
      <c r="W12" s="408"/>
      <c r="X12" s="408">
        <f>X13</f>
        <v>190527680</v>
      </c>
      <c r="Y12" s="408">
        <f t="shared" ref="Y12:AF12" si="2">Y13</f>
        <v>13609120</v>
      </c>
      <c r="Z12" s="408">
        <f t="shared" si="2"/>
        <v>13609120</v>
      </c>
      <c r="AA12" s="408">
        <f t="shared" si="2"/>
        <v>13609120</v>
      </c>
      <c r="AB12" s="408">
        <f t="shared" si="2"/>
        <v>13609120</v>
      </c>
      <c r="AC12" s="408">
        <f t="shared" si="2"/>
        <v>13609120</v>
      </c>
      <c r="AD12" s="408">
        <f t="shared" si="2"/>
        <v>13609120</v>
      </c>
      <c r="AE12" s="408">
        <f t="shared" si="2"/>
        <v>272182400</v>
      </c>
      <c r="AF12" s="408">
        <f t="shared" si="2"/>
        <v>408273600</v>
      </c>
    </row>
    <row r="13" spans="1:32" s="343" customFormat="1" ht="25.5" customHeight="1" x14ac:dyDescent="0.2">
      <c r="A13" s="419">
        <v>1</v>
      </c>
      <c r="B13" s="409" t="s">
        <v>347</v>
      </c>
      <c r="C13" s="410" t="s">
        <v>619</v>
      </c>
      <c r="D13" s="397"/>
      <c r="E13" s="400" t="s">
        <v>63</v>
      </c>
      <c r="F13" s="397"/>
      <c r="G13" s="397"/>
      <c r="H13" s="397"/>
      <c r="I13" s="397"/>
      <c r="J13" s="400">
        <v>2000</v>
      </c>
      <c r="K13" s="397"/>
      <c r="L13" s="410">
        <v>419</v>
      </c>
      <c r="M13" s="397"/>
      <c r="N13" s="411" t="s">
        <v>349</v>
      </c>
      <c r="O13" s="397"/>
      <c r="P13" s="412">
        <v>680456000</v>
      </c>
      <c r="Q13" s="364" t="s">
        <v>63</v>
      </c>
      <c r="S13" s="343" t="str">
        <f>LEFT(C13,8)</f>
        <v>03.11.01</v>
      </c>
      <c r="T13" s="343" t="str">
        <f>VLOOKUP(S13,UE,3,FALSE)</f>
        <v>Bangunan Gedung Tempat Kerja</v>
      </c>
      <c r="U13" s="343">
        <f>VLOOKUP(S13,UE,4,FALSE)</f>
        <v>50</v>
      </c>
      <c r="V13" s="405">
        <f>P13/U13</f>
        <v>13609120</v>
      </c>
      <c r="W13" s="413">
        <f>IF(2013-J13+1&gt;U13,U13,IF(2013-J13+1&lt;0,0,(2013-J13+1)))</f>
        <v>14</v>
      </c>
      <c r="X13" s="405">
        <f>V13*W13</f>
        <v>190527680</v>
      </c>
      <c r="Y13" s="414">
        <f>IF(P13=X13,0,V13)</f>
        <v>13609120</v>
      </c>
      <c r="Z13" s="414">
        <f>IF(P13=X13+Y13,0,V13)</f>
        <v>13609120</v>
      </c>
      <c r="AA13" s="414">
        <f>IF(P13=X13+Y13+Z13,0,V13)</f>
        <v>13609120</v>
      </c>
      <c r="AB13" s="414">
        <f>IF(P13=X13+Y13+Z13+AA13,0,V13)</f>
        <v>13609120</v>
      </c>
      <c r="AC13" s="414">
        <f>IF(P13=X13+Y13+Z13+AA13+AB13,0,V13)</f>
        <v>13609120</v>
      </c>
      <c r="AD13" s="414">
        <f>IF(P13=X13+Y13+Z13+AA13+AB13+AC13,0,V13)</f>
        <v>13609120</v>
      </c>
      <c r="AE13" s="405">
        <f>SUM(X13:AD13)</f>
        <v>272182400</v>
      </c>
      <c r="AF13" s="405">
        <f>P13-AE13</f>
        <v>408273600</v>
      </c>
    </row>
    <row r="14" spans="1:32" s="343" customFormat="1" ht="25.5" customHeight="1" x14ac:dyDescent="0.2">
      <c r="A14" s="401"/>
      <c r="B14" s="415" t="s">
        <v>474</v>
      </c>
      <c r="C14" s="415"/>
      <c r="D14" s="415"/>
      <c r="E14" s="383"/>
      <c r="F14" s="415"/>
      <c r="G14" s="415"/>
      <c r="H14" s="415"/>
      <c r="I14" s="415"/>
      <c r="J14" s="415"/>
      <c r="K14" s="415"/>
      <c r="L14" s="415"/>
      <c r="M14" s="415"/>
      <c r="N14" s="415"/>
      <c r="O14" s="415"/>
      <c r="P14" s="415"/>
      <c r="Q14" s="420"/>
      <c r="V14" s="405"/>
      <c r="W14" s="405"/>
      <c r="X14" s="405"/>
      <c r="Y14" s="405"/>
      <c r="Z14" s="405"/>
      <c r="AA14" s="405"/>
      <c r="AB14" s="405"/>
      <c r="AC14" s="405"/>
      <c r="AD14" s="405"/>
      <c r="AE14" s="405"/>
      <c r="AF14" s="405"/>
    </row>
    <row r="15" spans="1:32" s="343" customFormat="1" ht="25.5" customHeight="1" x14ac:dyDescent="0.2">
      <c r="A15" s="362" t="s">
        <v>350</v>
      </c>
      <c r="B15" s="345" t="s">
        <v>557</v>
      </c>
      <c r="C15" s="394" t="s">
        <v>398</v>
      </c>
      <c r="D15" s="415"/>
      <c r="E15" s="383"/>
      <c r="F15" s="415"/>
      <c r="G15" s="415"/>
      <c r="H15" s="415"/>
      <c r="I15" s="415"/>
      <c r="J15" s="415"/>
      <c r="K15" s="415"/>
      <c r="L15" s="415"/>
      <c r="M15" s="415"/>
      <c r="N15" s="415"/>
      <c r="O15" s="415"/>
      <c r="P15" s="416">
        <f>P16</f>
        <v>0</v>
      </c>
      <c r="Q15" s="420"/>
      <c r="V15" s="405"/>
      <c r="W15" s="405"/>
      <c r="X15" s="405">
        <f>X16</f>
        <v>0</v>
      </c>
      <c r="Y15" s="405">
        <f>Y16</f>
        <v>0</v>
      </c>
      <c r="Z15" s="405">
        <f t="shared" ref="Z15:AF15" si="3">Z16</f>
        <v>0</v>
      </c>
      <c r="AA15" s="405">
        <f t="shared" si="3"/>
        <v>0</v>
      </c>
      <c r="AB15" s="405">
        <f t="shared" si="3"/>
        <v>0</v>
      </c>
      <c r="AC15" s="405">
        <f t="shared" si="3"/>
        <v>0</v>
      </c>
      <c r="AD15" s="405"/>
      <c r="AE15" s="405">
        <f t="shared" si="3"/>
        <v>0</v>
      </c>
      <c r="AF15" s="405">
        <f t="shared" si="3"/>
        <v>0</v>
      </c>
    </row>
    <row r="16" spans="1:32" s="343" customFormat="1" ht="25.5" customHeight="1" thickBot="1" x14ac:dyDescent="0.25">
      <c r="A16" s="365"/>
      <c r="B16" s="395"/>
      <c r="C16" s="395"/>
      <c r="D16" s="395"/>
      <c r="E16" s="417"/>
      <c r="F16" s="395"/>
      <c r="G16" s="395"/>
      <c r="H16" s="395"/>
      <c r="I16" s="395"/>
      <c r="J16" s="395"/>
      <c r="K16" s="395"/>
      <c r="L16" s="395"/>
      <c r="M16" s="395"/>
      <c r="N16" s="395"/>
      <c r="O16" s="395"/>
      <c r="P16" s="395"/>
      <c r="Q16" s="402"/>
      <c r="V16" s="405"/>
      <c r="W16" s="405"/>
      <c r="X16" s="405"/>
      <c r="Y16" s="405"/>
      <c r="Z16" s="405"/>
      <c r="AA16" s="405"/>
      <c r="AB16" s="405"/>
      <c r="AC16" s="405"/>
      <c r="AD16" s="405"/>
      <c r="AE16" s="405"/>
      <c r="AF16" s="405"/>
    </row>
    <row r="17" spans="1:32" s="343" customFormat="1" x14ac:dyDescent="0.2">
      <c r="V17" s="405"/>
      <c r="W17" s="405"/>
      <c r="X17" s="405"/>
      <c r="Y17" s="405"/>
      <c r="Z17" s="405"/>
      <c r="AA17" s="405"/>
      <c r="AB17" s="405"/>
      <c r="AC17" s="405"/>
      <c r="AD17" s="405"/>
      <c r="AE17" s="405"/>
      <c r="AF17" s="405"/>
    </row>
    <row r="18" spans="1:32" s="343" customFormat="1" x14ac:dyDescent="0.2">
      <c r="V18" s="405"/>
      <c r="W18" s="405"/>
      <c r="X18" s="405"/>
      <c r="Y18" s="405"/>
      <c r="Z18" s="405"/>
      <c r="AA18" s="405"/>
      <c r="AB18" s="405"/>
      <c r="AC18" s="405"/>
      <c r="AD18" s="405"/>
      <c r="AE18" s="405"/>
      <c r="AF18" s="405"/>
    </row>
    <row r="19" spans="1:32" s="343" customFormat="1" x14ac:dyDescent="0.2">
      <c r="A19" s="532" t="s">
        <v>458</v>
      </c>
      <c r="B19" s="532"/>
      <c r="C19" s="532"/>
      <c r="D19" s="532"/>
      <c r="E19" s="532"/>
      <c r="F19" s="359"/>
      <c r="G19" s="360"/>
      <c r="H19" s="360"/>
      <c r="I19" s="360"/>
      <c r="J19" s="532" t="s">
        <v>890</v>
      </c>
      <c r="K19" s="532"/>
      <c r="L19" s="532"/>
      <c r="M19" s="532"/>
      <c r="N19" s="532"/>
      <c r="O19" s="532"/>
      <c r="P19" s="532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</row>
    <row r="20" spans="1:32" s="343" customFormat="1" x14ac:dyDescent="0.2">
      <c r="A20" s="532" t="s">
        <v>936</v>
      </c>
      <c r="B20" s="532"/>
      <c r="C20" s="532"/>
      <c r="D20" s="532"/>
      <c r="E20" s="532"/>
      <c r="F20" s="359"/>
      <c r="G20" s="360"/>
      <c r="H20" s="360"/>
      <c r="I20" s="360"/>
      <c r="J20" s="532" t="s">
        <v>82</v>
      </c>
      <c r="K20" s="532"/>
      <c r="L20" s="532"/>
      <c r="M20" s="532"/>
      <c r="N20" s="532"/>
      <c r="O20" s="532"/>
      <c r="P20" s="532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</row>
    <row r="21" spans="1:32" s="343" customFormat="1" x14ac:dyDescent="0.15">
      <c r="A21" s="358"/>
      <c r="B21" s="358"/>
      <c r="C21" s="359"/>
      <c r="D21" s="359"/>
      <c r="E21" s="359"/>
      <c r="F21" s="359"/>
      <c r="G21" s="360"/>
      <c r="H21" s="360"/>
      <c r="I21" s="360"/>
      <c r="J21" s="360"/>
      <c r="K21" s="359"/>
      <c r="L21" s="359"/>
      <c r="M21" s="359"/>
      <c r="N21" s="350"/>
      <c r="O21" s="350"/>
      <c r="P21" s="339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5"/>
    </row>
    <row r="22" spans="1:32" s="343" customFormat="1" x14ac:dyDescent="0.15">
      <c r="A22" s="358"/>
      <c r="B22" s="358"/>
      <c r="C22" s="359"/>
      <c r="D22" s="359"/>
      <c r="E22" s="359"/>
      <c r="F22" s="359"/>
      <c r="G22" s="359"/>
      <c r="H22" s="359"/>
      <c r="I22" s="359"/>
      <c r="J22" s="358"/>
      <c r="K22" s="358"/>
      <c r="L22" s="358"/>
      <c r="M22" s="359"/>
      <c r="N22" s="350"/>
      <c r="O22" s="350"/>
      <c r="P22" s="339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</row>
    <row r="23" spans="1:32" s="343" customFormat="1" x14ac:dyDescent="0.15">
      <c r="A23" s="358"/>
      <c r="B23" s="358"/>
      <c r="C23" s="359"/>
      <c r="D23" s="359"/>
      <c r="E23" s="359"/>
      <c r="F23" s="359"/>
      <c r="G23" s="359"/>
      <c r="H23" s="359"/>
      <c r="I23" s="359"/>
      <c r="J23" s="358"/>
      <c r="K23" s="358"/>
      <c r="L23" s="358"/>
      <c r="M23" s="359"/>
      <c r="N23" s="350"/>
      <c r="O23" s="350"/>
      <c r="P23" s="339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5"/>
    </row>
    <row r="24" spans="1:32" s="343" customFormat="1" x14ac:dyDescent="0.15">
      <c r="A24" s="358"/>
      <c r="B24" s="358"/>
      <c r="C24" s="359"/>
      <c r="D24" s="359"/>
      <c r="E24" s="359"/>
      <c r="F24" s="359"/>
      <c r="G24" s="359"/>
      <c r="H24" s="359"/>
      <c r="I24" s="359"/>
      <c r="J24" s="358"/>
      <c r="K24" s="358"/>
      <c r="L24" s="358"/>
      <c r="M24" s="359"/>
      <c r="N24" s="350"/>
      <c r="O24" s="350"/>
      <c r="P24" s="339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5"/>
    </row>
    <row r="25" spans="1:32" s="343" customFormat="1" x14ac:dyDescent="0.15">
      <c r="A25" s="358"/>
      <c r="B25" s="358"/>
      <c r="C25" s="359"/>
      <c r="D25" s="359"/>
      <c r="E25" s="359"/>
      <c r="F25" s="359"/>
      <c r="G25" s="359"/>
      <c r="H25" s="359"/>
      <c r="I25" s="359"/>
      <c r="J25" s="358"/>
      <c r="K25" s="358"/>
      <c r="L25" s="358"/>
      <c r="M25" s="359"/>
      <c r="N25" s="350"/>
      <c r="O25" s="350"/>
      <c r="P25" s="339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5"/>
    </row>
    <row r="26" spans="1:32" s="343" customFormat="1" x14ac:dyDescent="0.15">
      <c r="A26" s="358"/>
      <c r="B26" s="358"/>
      <c r="C26" s="359"/>
      <c r="D26" s="359"/>
      <c r="E26" s="359"/>
      <c r="F26" s="359"/>
      <c r="G26" s="359"/>
      <c r="H26" s="359"/>
      <c r="I26" s="359"/>
      <c r="J26" s="358"/>
      <c r="K26" s="358"/>
      <c r="L26" s="358"/>
      <c r="M26" s="359"/>
      <c r="N26" s="339"/>
      <c r="O26" s="352"/>
      <c r="P26" s="339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5"/>
    </row>
    <row r="27" spans="1:32" s="343" customFormat="1" x14ac:dyDescent="0.2">
      <c r="A27" s="531" t="s">
        <v>937</v>
      </c>
      <c r="B27" s="531"/>
      <c r="C27" s="531"/>
      <c r="D27" s="531"/>
      <c r="E27" s="531"/>
      <c r="F27" s="359"/>
      <c r="G27" s="359"/>
      <c r="H27" s="359"/>
      <c r="I27" s="359"/>
      <c r="J27" s="531" t="s">
        <v>853</v>
      </c>
      <c r="K27" s="531"/>
      <c r="L27" s="531"/>
      <c r="M27" s="531"/>
      <c r="N27" s="531"/>
      <c r="O27" s="531"/>
      <c r="P27" s="531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5"/>
    </row>
    <row r="28" spans="1:32" s="343" customFormat="1" x14ac:dyDescent="0.2">
      <c r="A28" s="532" t="s">
        <v>938</v>
      </c>
      <c r="B28" s="532"/>
      <c r="C28" s="532"/>
      <c r="D28" s="532"/>
      <c r="E28" s="532"/>
      <c r="F28" s="356"/>
      <c r="G28" s="357"/>
      <c r="H28" s="357"/>
      <c r="I28" s="357"/>
      <c r="J28" s="532" t="s">
        <v>854</v>
      </c>
      <c r="K28" s="532"/>
      <c r="L28" s="532"/>
      <c r="M28" s="532"/>
      <c r="N28" s="532"/>
      <c r="O28" s="532"/>
      <c r="P28" s="532"/>
      <c r="V28" s="405"/>
      <c r="W28" s="405"/>
      <c r="X28" s="405"/>
      <c r="Y28" s="405"/>
      <c r="Z28" s="405"/>
      <c r="AA28" s="405"/>
      <c r="AB28" s="405"/>
      <c r="AC28" s="405"/>
      <c r="AD28" s="405"/>
      <c r="AE28" s="405"/>
      <c r="AF28" s="405"/>
    </row>
    <row r="29" spans="1:32" s="343" customFormat="1" x14ac:dyDescent="0.2">
      <c r="D29" s="354"/>
      <c r="E29" s="354"/>
      <c r="F29" s="354"/>
      <c r="G29" s="354"/>
      <c r="H29" s="354"/>
      <c r="I29" s="354"/>
      <c r="J29" s="354"/>
      <c r="K29" s="354"/>
      <c r="P29" s="354"/>
      <c r="V29" s="405"/>
      <c r="W29" s="405"/>
      <c r="X29" s="405"/>
      <c r="Y29" s="405"/>
      <c r="Z29" s="405"/>
      <c r="AA29" s="405"/>
      <c r="AB29" s="405"/>
      <c r="AC29" s="405"/>
      <c r="AD29" s="405"/>
      <c r="AE29" s="405"/>
      <c r="AF29" s="405"/>
    </row>
    <row r="30" spans="1:32" s="343" customFormat="1" x14ac:dyDescent="0.2">
      <c r="B30" s="356"/>
      <c r="C30" s="356"/>
      <c r="D30" s="356"/>
      <c r="E30" s="357"/>
      <c r="F30" s="357"/>
      <c r="G30" s="357"/>
      <c r="H30" s="357"/>
      <c r="I30" s="357"/>
      <c r="J30" s="357"/>
      <c r="K30" s="357"/>
      <c r="L30" s="356"/>
      <c r="M30" s="356"/>
      <c r="N30" s="356"/>
      <c r="O30" s="356"/>
      <c r="P30" s="356"/>
      <c r="V30" s="405"/>
      <c r="W30" s="405"/>
      <c r="X30" s="405"/>
      <c r="Y30" s="405"/>
      <c r="Z30" s="405"/>
      <c r="AA30" s="405"/>
      <c r="AB30" s="405"/>
      <c r="AC30" s="405"/>
      <c r="AD30" s="405"/>
      <c r="AE30" s="405"/>
      <c r="AF30" s="405"/>
    </row>
    <row r="31" spans="1:32" s="343" customFormat="1" x14ac:dyDescent="0.2">
      <c r="B31" s="354"/>
      <c r="C31" s="354"/>
      <c r="D31" s="354"/>
      <c r="E31" s="355"/>
      <c r="F31" s="355"/>
      <c r="G31" s="355"/>
      <c r="H31" s="355"/>
      <c r="I31" s="355"/>
      <c r="J31" s="355"/>
      <c r="K31" s="355"/>
      <c r="L31" s="354"/>
      <c r="M31" s="354"/>
      <c r="N31" s="354"/>
      <c r="O31" s="354"/>
      <c r="P31" s="354"/>
      <c r="V31" s="405"/>
      <c r="W31" s="405"/>
      <c r="X31" s="405"/>
      <c r="Y31" s="405"/>
      <c r="Z31" s="405"/>
      <c r="AA31" s="405"/>
      <c r="AB31" s="405"/>
      <c r="AC31" s="405"/>
      <c r="AD31" s="405"/>
      <c r="AE31" s="405"/>
      <c r="AF31" s="405"/>
    </row>
  </sheetData>
  <mergeCells count="40">
    <mergeCell ref="A28:E28"/>
    <mergeCell ref="Q7:Q8"/>
    <mergeCell ref="O7:O8"/>
    <mergeCell ref="R7:R8"/>
    <mergeCell ref="N7:N8"/>
    <mergeCell ref="P7:P8"/>
    <mergeCell ref="L7:L8"/>
    <mergeCell ref="J28:P28"/>
    <mergeCell ref="A19:E19"/>
    <mergeCell ref="J19:P19"/>
    <mergeCell ref="A20:E20"/>
    <mergeCell ref="J20:P20"/>
    <mergeCell ref="A27:E27"/>
    <mergeCell ref="J27:P27"/>
    <mergeCell ref="A1:Q1"/>
    <mergeCell ref="A2:Q2"/>
    <mergeCell ref="A7:A8"/>
    <mergeCell ref="B7:B8"/>
    <mergeCell ref="E7:E8"/>
    <mergeCell ref="M7:M8"/>
    <mergeCell ref="A5:C5"/>
    <mergeCell ref="I7:I8"/>
    <mergeCell ref="J7:K7"/>
    <mergeCell ref="C7:D7"/>
    <mergeCell ref="F7:G7"/>
    <mergeCell ref="H7:H8"/>
    <mergeCell ref="S7:S8"/>
    <mergeCell ref="T7:T8"/>
    <mergeCell ref="U7:U8"/>
    <mergeCell ref="V7:V8"/>
    <mergeCell ref="W7:W8"/>
    <mergeCell ref="AC7:AC8"/>
    <mergeCell ref="AE7:AE8"/>
    <mergeCell ref="AF7:AF8"/>
    <mergeCell ref="X7:X8"/>
    <mergeCell ref="Y7:Y8"/>
    <mergeCell ref="Z7:Z8"/>
    <mergeCell ref="AA7:AA8"/>
    <mergeCell ref="AB7:AB8"/>
    <mergeCell ref="AD7:AD8"/>
  </mergeCells>
  <printOptions horizontalCentered="1"/>
  <pageMargins left="0.34055118099999998" right="0.893700787" top="1.0374015750000001" bottom="0.66929133858267698" header="0.74803149606299202" footer="0.23622047244094499"/>
  <pageSetup paperSize="5" scale="60" firstPageNumber="13" orientation="landscape" useFirstPageNumber="1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Y33"/>
  <sheetViews>
    <sheetView view="pageBreakPreview" topLeftCell="A5" zoomScale="80" zoomScaleNormal="77" zoomScaleSheetLayoutView="80" workbookViewId="0">
      <selection activeCell="G15" sqref="G15"/>
    </sheetView>
  </sheetViews>
  <sheetFormatPr baseColWidth="10" defaultColWidth="9.1640625" defaultRowHeight="14" x14ac:dyDescent="0.15"/>
  <cols>
    <col min="1" max="1" width="6.83203125" style="321" customWidth="1"/>
    <col min="2" max="2" width="31" style="321" customWidth="1"/>
    <col min="3" max="3" width="14.33203125" style="321" customWidth="1"/>
    <col min="4" max="4" width="13.5" style="321" customWidth="1"/>
    <col min="5" max="11" width="11.1640625" style="321" customWidth="1"/>
    <col min="12" max="12" width="10.5" style="321" customWidth="1"/>
    <col min="13" max="13" width="14.83203125" style="321" customWidth="1"/>
    <col min="14" max="14" width="10.83203125" style="321" customWidth="1"/>
    <col min="15" max="15" width="21.5" style="321" customWidth="1"/>
    <col min="16" max="16" width="17.33203125" style="321" customWidth="1"/>
    <col min="17" max="16384" width="9.1640625" style="321"/>
  </cols>
  <sheetData>
    <row r="1" spans="1:16" s="339" customFormat="1" ht="25" x14ac:dyDescent="0.25">
      <c r="A1" s="598" t="s">
        <v>934</v>
      </c>
      <c r="B1" s="598"/>
      <c r="C1" s="598"/>
      <c r="D1" s="598"/>
      <c r="E1" s="598"/>
      <c r="F1" s="598"/>
      <c r="G1" s="598"/>
      <c r="H1" s="598"/>
      <c r="I1" s="598"/>
      <c r="J1" s="598"/>
      <c r="K1" s="598"/>
      <c r="L1" s="598"/>
      <c r="M1" s="598"/>
      <c r="N1" s="598"/>
      <c r="O1" s="598"/>
      <c r="P1" s="598"/>
    </row>
    <row r="2" spans="1:16" s="339" customFormat="1" ht="25" x14ac:dyDescent="0.25">
      <c r="A2" s="598" t="s">
        <v>941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</row>
    <row r="3" spans="1:16" s="339" customFormat="1" x14ac:dyDescent="0.15">
      <c r="A3" s="396"/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s="339" customFormat="1" x14ac:dyDescent="0.15">
      <c r="A4" s="341"/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</row>
    <row r="5" spans="1:16" s="343" customFormat="1" ht="23" customHeight="1" thickBot="1" x14ac:dyDescent="0.25">
      <c r="A5" s="599" t="s">
        <v>942</v>
      </c>
      <c r="B5" s="599"/>
      <c r="C5" s="599"/>
      <c r="D5" s="599"/>
    </row>
    <row r="6" spans="1:16" s="344" customFormat="1" ht="29.25" customHeight="1" x14ac:dyDescent="0.15">
      <c r="A6" s="550" t="s">
        <v>442</v>
      </c>
      <c r="B6" s="535" t="s">
        <v>443</v>
      </c>
      <c r="C6" s="535" t="s">
        <v>455</v>
      </c>
      <c r="D6" s="535"/>
      <c r="E6" s="535" t="s">
        <v>558</v>
      </c>
      <c r="F6" s="541" t="s">
        <v>559</v>
      </c>
      <c r="G6" s="541" t="s">
        <v>560</v>
      </c>
      <c r="H6" s="541" t="s">
        <v>444</v>
      </c>
      <c r="I6" s="547" t="s">
        <v>688</v>
      </c>
      <c r="J6" s="535" t="s">
        <v>689</v>
      </c>
      <c r="K6" s="535"/>
      <c r="L6" s="535" t="s">
        <v>447</v>
      </c>
      <c r="M6" s="535" t="s">
        <v>554</v>
      </c>
      <c r="N6" s="535" t="s">
        <v>686</v>
      </c>
      <c r="O6" s="541" t="s">
        <v>470</v>
      </c>
      <c r="P6" s="536" t="s">
        <v>471</v>
      </c>
    </row>
    <row r="7" spans="1:16" s="339" customFormat="1" ht="40" customHeight="1" thickBot="1" x14ac:dyDescent="0.2">
      <c r="A7" s="552"/>
      <c r="B7" s="540"/>
      <c r="C7" s="367" t="s">
        <v>449</v>
      </c>
      <c r="D7" s="367" t="s">
        <v>450</v>
      </c>
      <c r="E7" s="540"/>
      <c r="F7" s="543"/>
      <c r="G7" s="543"/>
      <c r="H7" s="543"/>
      <c r="I7" s="549"/>
      <c r="J7" s="368" t="s">
        <v>454</v>
      </c>
      <c r="K7" s="368" t="s">
        <v>455</v>
      </c>
      <c r="L7" s="540"/>
      <c r="M7" s="540"/>
      <c r="N7" s="540"/>
      <c r="O7" s="543"/>
      <c r="P7" s="538"/>
    </row>
    <row r="8" spans="1:16" s="339" customFormat="1" ht="22" customHeight="1" thickBot="1" x14ac:dyDescent="0.2">
      <c r="A8" s="374">
        <v>1</v>
      </c>
      <c r="B8" s="375">
        <v>2</v>
      </c>
      <c r="C8" s="375">
        <v>3</v>
      </c>
      <c r="D8" s="376">
        <v>4</v>
      </c>
      <c r="E8" s="376">
        <v>5</v>
      </c>
      <c r="F8" s="376">
        <v>6</v>
      </c>
      <c r="G8" s="375">
        <v>7</v>
      </c>
      <c r="H8" s="375">
        <v>8</v>
      </c>
      <c r="I8" s="375">
        <v>9</v>
      </c>
      <c r="J8" s="375">
        <v>10</v>
      </c>
      <c r="K8" s="375">
        <v>11</v>
      </c>
      <c r="L8" s="375">
        <v>12</v>
      </c>
      <c r="M8" s="376">
        <v>13</v>
      </c>
      <c r="N8" s="376">
        <v>14</v>
      </c>
      <c r="O8" s="375">
        <v>15</v>
      </c>
      <c r="P8" s="377">
        <v>17</v>
      </c>
    </row>
    <row r="9" spans="1:16" s="339" customFormat="1" ht="32.25" customHeight="1" thickTop="1" x14ac:dyDescent="0.15">
      <c r="A9" s="369" t="s">
        <v>352</v>
      </c>
      <c r="B9" s="370" t="s">
        <v>561</v>
      </c>
      <c r="C9" s="403"/>
      <c r="D9" s="403"/>
      <c r="E9" s="403"/>
      <c r="F9" s="403"/>
      <c r="G9" s="403"/>
      <c r="H9" s="403"/>
      <c r="I9" s="403"/>
      <c r="J9" s="403"/>
      <c r="K9" s="403"/>
      <c r="L9" s="403"/>
      <c r="M9" s="403"/>
      <c r="N9" s="403"/>
      <c r="O9" s="403"/>
      <c r="P9" s="404"/>
    </row>
    <row r="10" spans="1:16" s="339" customFormat="1" ht="32.25" customHeight="1" x14ac:dyDescent="0.15">
      <c r="A10" s="362" t="s">
        <v>354</v>
      </c>
      <c r="B10" s="345" t="s">
        <v>562</v>
      </c>
      <c r="C10" s="346" t="s">
        <v>403</v>
      </c>
      <c r="D10" s="397"/>
      <c r="E10" s="397"/>
      <c r="F10" s="397"/>
      <c r="G10" s="397"/>
      <c r="H10" s="397"/>
      <c r="I10" s="397"/>
      <c r="J10" s="397"/>
      <c r="K10" s="397"/>
      <c r="L10" s="397"/>
      <c r="M10" s="397"/>
      <c r="N10" s="397"/>
      <c r="O10" s="397"/>
      <c r="P10" s="364"/>
    </row>
    <row r="11" spans="1:16" s="339" customFormat="1" ht="32.25" customHeight="1" x14ac:dyDescent="0.15">
      <c r="A11" s="362"/>
      <c r="B11" s="398" t="s">
        <v>474</v>
      </c>
      <c r="C11" s="346"/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64"/>
    </row>
    <row r="12" spans="1:16" s="339" customFormat="1" ht="32.25" customHeight="1" x14ac:dyDescent="0.15">
      <c r="A12" s="362" t="s">
        <v>357</v>
      </c>
      <c r="B12" s="345" t="s">
        <v>563</v>
      </c>
      <c r="C12" s="346" t="s">
        <v>403</v>
      </c>
      <c r="D12" s="397"/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397"/>
      <c r="P12" s="364"/>
    </row>
    <row r="13" spans="1:16" s="339" customFormat="1" ht="32.25" customHeight="1" x14ac:dyDescent="0.15">
      <c r="A13" s="362"/>
      <c r="B13" s="345" t="s">
        <v>474</v>
      </c>
      <c r="C13" s="394"/>
      <c r="D13" s="348"/>
      <c r="E13" s="348"/>
      <c r="F13" s="348"/>
      <c r="G13" s="348"/>
      <c r="H13" s="348"/>
      <c r="I13" s="348"/>
      <c r="J13" s="348"/>
      <c r="K13" s="348"/>
      <c r="L13" s="348"/>
      <c r="M13" s="348"/>
      <c r="N13" s="348"/>
      <c r="O13" s="348"/>
      <c r="P13" s="390"/>
    </row>
    <row r="14" spans="1:16" s="339" customFormat="1" ht="32.25" customHeight="1" x14ac:dyDescent="0.15">
      <c r="A14" s="362" t="s">
        <v>359</v>
      </c>
      <c r="B14" s="345" t="s">
        <v>564</v>
      </c>
      <c r="C14" s="346" t="s">
        <v>403</v>
      </c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64"/>
    </row>
    <row r="15" spans="1:16" s="339" customFormat="1" ht="32.25" customHeight="1" x14ac:dyDescent="0.15">
      <c r="A15" s="362"/>
      <c r="B15" s="345" t="s">
        <v>474</v>
      </c>
      <c r="C15" s="394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90"/>
    </row>
    <row r="16" spans="1:16" s="339" customFormat="1" ht="32.25" customHeight="1" x14ac:dyDescent="0.15">
      <c r="A16" s="362" t="s">
        <v>361</v>
      </c>
      <c r="B16" s="345" t="s">
        <v>565</v>
      </c>
      <c r="C16" s="346" t="s">
        <v>403</v>
      </c>
      <c r="D16" s="397"/>
      <c r="E16" s="397"/>
      <c r="F16" s="397"/>
      <c r="G16" s="397"/>
      <c r="H16" s="397"/>
      <c r="I16" s="397"/>
      <c r="J16" s="397"/>
      <c r="K16" s="397"/>
      <c r="L16" s="397"/>
      <c r="M16" s="397"/>
      <c r="N16" s="397"/>
      <c r="O16" s="397"/>
      <c r="P16" s="364"/>
    </row>
    <row r="17" spans="1:16" s="339" customFormat="1" ht="32.25" customHeight="1" x14ac:dyDescent="0.15">
      <c r="A17" s="401"/>
      <c r="B17" s="397"/>
      <c r="C17" s="397"/>
      <c r="D17" s="397"/>
      <c r="E17" s="397"/>
      <c r="F17" s="397"/>
      <c r="G17" s="397"/>
      <c r="H17" s="397"/>
      <c r="I17" s="397"/>
      <c r="J17" s="397"/>
      <c r="K17" s="397"/>
      <c r="L17" s="397"/>
      <c r="M17" s="397"/>
      <c r="N17" s="397"/>
      <c r="O17" s="397"/>
      <c r="P17" s="399"/>
    </row>
    <row r="18" spans="1:16" s="339" customFormat="1" ht="32.25" customHeight="1" thickBot="1" x14ac:dyDescent="0.2">
      <c r="A18" s="365"/>
      <c r="B18" s="395"/>
      <c r="C18" s="395"/>
      <c r="D18" s="395"/>
      <c r="E18" s="395"/>
      <c r="F18" s="395"/>
      <c r="G18" s="395"/>
      <c r="H18" s="395"/>
      <c r="I18" s="395"/>
      <c r="J18" s="395"/>
      <c r="K18" s="395"/>
      <c r="L18" s="395"/>
      <c r="M18" s="395"/>
      <c r="N18" s="395"/>
      <c r="O18" s="395"/>
      <c r="P18" s="402"/>
    </row>
    <row r="19" spans="1:16" s="339" customFormat="1" x14ac:dyDescent="0.15"/>
    <row r="20" spans="1:16" s="339" customFormat="1" x14ac:dyDescent="0.15">
      <c r="B20" s="350"/>
      <c r="C20" s="350"/>
      <c r="D20" s="350"/>
      <c r="E20" s="351"/>
      <c r="F20" s="351"/>
      <c r="G20" s="351"/>
      <c r="H20" s="351"/>
      <c r="I20" s="351"/>
      <c r="J20" s="351"/>
      <c r="K20" s="351"/>
      <c r="L20" s="350"/>
      <c r="M20" s="350"/>
      <c r="N20" s="350"/>
      <c r="O20" s="350"/>
    </row>
    <row r="21" spans="1:16" s="339" customFormat="1" ht="19" customHeight="1" x14ac:dyDescent="0.15">
      <c r="A21" s="532" t="s">
        <v>458</v>
      </c>
      <c r="B21" s="532"/>
      <c r="C21" s="532"/>
      <c r="D21" s="532"/>
      <c r="E21" s="532"/>
      <c r="F21" s="359"/>
      <c r="G21" s="360"/>
      <c r="H21" s="360"/>
      <c r="I21" s="360"/>
      <c r="J21" s="532" t="s">
        <v>890</v>
      </c>
      <c r="K21" s="532"/>
      <c r="L21" s="532"/>
      <c r="M21" s="532"/>
      <c r="N21" s="532"/>
      <c r="O21" s="532"/>
      <c r="P21" s="532"/>
    </row>
    <row r="22" spans="1:16" s="339" customFormat="1" ht="19" customHeight="1" x14ac:dyDescent="0.15">
      <c r="A22" s="532" t="s">
        <v>936</v>
      </c>
      <c r="B22" s="532"/>
      <c r="C22" s="532"/>
      <c r="D22" s="532"/>
      <c r="E22" s="532"/>
      <c r="F22" s="359"/>
      <c r="G22" s="360"/>
      <c r="H22" s="360"/>
      <c r="I22" s="360"/>
      <c r="J22" s="532" t="s">
        <v>82</v>
      </c>
      <c r="K22" s="532"/>
      <c r="L22" s="532"/>
      <c r="M22" s="532"/>
      <c r="N22" s="532"/>
      <c r="O22" s="532"/>
      <c r="P22" s="532"/>
    </row>
    <row r="23" spans="1:16" s="339" customFormat="1" ht="19" customHeight="1" x14ac:dyDescent="0.15">
      <c r="A23" s="358"/>
      <c r="B23" s="358"/>
      <c r="C23" s="359"/>
      <c r="D23" s="359"/>
      <c r="E23" s="359"/>
      <c r="F23" s="359"/>
      <c r="G23" s="360"/>
      <c r="H23" s="360"/>
      <c r="I23" s="360"/>
      <c r="J23" s="360"/>
      <c r="K23" s="359"/>
      <c r="L23" s="359"/>
      <c r="M23" s="359"/>
      <c r="N23" s="350"/>
      <c r="O23" s="350"/>
    </row>
    <row r="24" spans="1:16" s="339" customFormat="1" ht="19" customHeight="1" x14ac:dyDescent="0.15">
      <c r="A24" s="358"/>
      <c r="B24" s="358"/>
      <c r="C24" s="359"/>
      <c r="D24" s="359"/>
      <c r="E24" s="359"/>
      <c r="F24" s="359"/>
      <c r="G24" s="359"/>
      <c r="H24" s="359"/>
      <c r="I24" s="359"/>
      <c r="J24" s="358"/>
      <c r="K24" s="358"/>
      <c r="L24" s="358"/>
      <c r="M24" s="359"/>
      <c r="N24" s="350"/>
      <c r="O24" s="350"/>
    </row>
    <row r="25" spans="1:16" s="339" customFormat="1" ht="19" customHeight="1" x14ac:dyDescent="0.15">
      <c r="A25" s="358"/>
      <c r="B25" s="358"/>
      <c r="C25" s="359"/>
      <c r="D25" s="359"/>
      <c r="E25" s="359"/>
      <c r="F25" s="359"/>
      <c r="G25" s="359"/>
      <c r="H25" s="359"/>
      <c r="I25" s="359"/>
      <c r="J25" s="358"/>
      <c r="K25" s="358"/>
      <c r="L25" s="358"/>
      <c r="M25" s="359"/>
      <c r="N25" s="350"/>
      <c r="O25" s="350"/>
    </row>
    <row r="26" spans="1:16" s="339" customFormat="1" ht="19" customHeight="1" x14ac:dyDescent="0.15">
      <c r="A26" s="358"/>
      <c r="B26" s="358"/>
      <c r="C26" s="359"/>
      <c r="D26" s="359"/>
      <c r="E26" s="359"/>
      <c r="F26" s="359"/>
      <c r="G26" s="359"/>
      <c r="H26" s="359"/>
      <c r="I26" s="359"/>
      <c r="J26" s="358"/>
      <c r="K26" s="358"/>
      <c r="L26" s="358"/>
      <c r="M26" s="359"/>
      <c r="N26" s="350"/>
      <c r="O26" s="350"/>
    </row>
    <row r="27" spans="1:16" s="339" customFormat="1" ht="19" customHeight="1" x14ac:dyDescent="0.15">
      <c r="A27" s="358"/>
      <c r="B27" s="358"/>
      <c r="C27" s="359"/>
      <c r="D27" s="359"/>
      <c r="E27" s="359"/>
      <c r="F27" s="359"/>
      <c r="G27" s="359"/>
      <c r="H27" s="359"/>
      <c r="I27" s="359"/>
      <c r="J27" s="358"/>
      <c r="K27" s="358"/>
      <c r="L27" s="358"/>
      <c r="M27" s="359"/>
      <c r="O27" s="352"/>
    </row>
    <row r="28" spans="1:16" s="339" customFormat="1" ht="19" customHeight="1" x14ac:dyDescent="0.15">
      <c r="A28" s="531" t="s">
        <v>937</v>
      </c>
      <c r="B28" s="531"/>
      <c r="C28" s="531"/>
      <c r="D28" s="531"/>
      <c r="E28" s="531"/>
      <c r="F28" s="359"/>
      <c r="G28" s="359"/>
      <c r="H28" s="359"/>
      <c r="I28" s="359"/>
      <c r="J28" s="531" t="s">
        <v>853</v>
      </c>
      <c r="K28" s="531"/>
      <c r="L28" s="531"/>
      <c r="M28" s="531"/>
      <c r="N28" s="531"/>
      <c r="O28" s="531"/>
      <c r="P28" s="531"/>
    </row>
    <row r="29" spans="1:16" s="339" customFormat="1" ht="19" customHeight="1" x14ac:dyDescent="0.15">
      <c r="A29" s="532" t="s">
        <v>938</v>
      </c>
      <c r="B29" s="532"/>
      <c r="C29" s="532"/>
      <c r="D29" s="532"/>
      <c r="E29" s="532"/>
      <c r="F29" s="356"/>
      <c r="G29" s="357"/>
      <c r="H29" s="357"/>
      <c r="I29" s="357"/>
      <c r="J29" s="532" t="s">
        <v>854</v>
      </c>
      <c r="K29" s="532"/>
      <c r="L29" s="532"/>
      <c r="M29" s="532"/>
      <c r="N29" s="532"/>
      <c r="O29" s="532"/>
      <c r="P29" s="532"/>
    </row>
    <row r="30" spans="1:16" s="339" customFormat="1" ht="23" customHeight="1" x14ac:dyDescent="0.15">
      <c r="D30" s="352"/>
      <c r="E30" s="352"/>
      <c r="F30" s="352"/>
      <c r="G30" s="352"/>
      <c r="H30" s="352"/>
      <c r="I30" s="352"/>
      <c r="J30" s="352"/>
      <c r="K30" s="352"/>
      <c r="L30" s="352"/>
      <c r="O30" s="352"/>
    </row>
    <row r="31" spans="1:16" s="336" customFormat="1" ht="23" customHeight="1" x14ac:dyDescent="0.15">
      <c r="D31" s="329"/>
      <c r="E31" s="329"/>
      <c r="F31" s="329"/>
      <c r="G31" s="329"/>
      <c r="H31" s="329"/>
      <c r="I31" s="329"/>
      <c r="J31" s="329"/>
      <c r="K31" s="329"/>
      <c r="L31" s="329"/>
      <c r="O31" s="329"/>
    </row>
    <row r="32" spans="1:16" s="336" customFormat="1" ht="23" customHeight="1" x14ac:dyDescent="0.15">
      <c r="B32" s="330"/>
      <c r="C32" s="330"/>
      <c r="D32" s="330"/>
      <c r="E32" s="337"/>
      <c r="F32" s="337"/>
      <c r="G32" s="337"/>
      <c r="H32" s="337"/>
      <c r="I32" s="337"/>
      <c r="J32" s="337"/>
      <c r="K32" s="337"/>
      <c r="L32" s="330"/>
      <c r="M32" s="330"/>
      <c r="N32" s="330"/>
      <c r="O32" s="330"/>
    </row>
    <row r="33" spans="2:25" s="336" customFormat="1" ht="23" customHeight="1" x14ac:dyDescent="0.15">
      <c r="B33" s="328"/>
      <c r="C33" s="328"/>
      <c r="D33" s="328"/>
      <c r="E33" s="338"/>
      <c r="F33" s="338"/>
      <c r="G33" s="338"/>
      <c r="H33" s="338"/>
      <c r="I33" s="338"/>
      <c r="J33" s="338"/>
      <c r="K33" s="33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  <c r="X33" s="328"/>
      <c r="Y33" s="328"/>
    </row>
  </sheetData>
  <mergeCells count="25">
    <mergeCell ref="H6:H7"/>
    <mergeCell ref="A1:P1"/>
    <mergeCell ref="A2:P2"/>
    <mergeCell ref="O6:O7"/>
    <mergeCell ref="A6:A7"/>
    <mergeCell ref="B6:B7"/>
    <mergeCell ref="N6:N7"/>
    <mergeCell ref="P6:P7"/>
    <mergeCell ref="E6:E7"/>
    <mergeCell ref="M6:M7"/>
    <mergeCell ref="L6:L7"/>
    <mergeCell ref="I6:I7"/>
    <mergeCell ref="C6:D6"/>
    <mergeCell ref="A5:D5"/>
    <mergeCell ref="J6:K6"/>
    <mergeCell ref="F6:F7"/>
    <mergeCell ref="G6:G7"/>
    <mergeCell ref="A21:E21"/>
    <mergeCell ref="A22:E22"/>
    <mergeCell ref="A28:E28"/>
    <mergeCell ref="A29:E29"/>
    <mergeCell ref="J21:P21"/>
    <mergeCell ref="J22:P22"/>
    <mergeCell ref="J28:P28"/>
    <mergeCell ref="J29:P29"/>
  </mergeCells>
  <printOptions horizontalCentered="1"/>
  <pageMargins left="0.34055118099999998" right="0.893700787" top="1.0374015750000001" bottom="0.70866141732283505" header="0.511811023622047" footer="0.23622047244094499"/>
  <pageSetup paperSize="5" scale="65" firstPageNumber="14" orientation="landscape" useFirstPageNumber="1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P30"/>
  <sheetViews>
    <sheetView view="pageBreakPreview" zoomScale="75" zoomScaleNormal="77" zoomScaleSheetLayoutView="75" workbookViewId="0">
      <selection activeCell="H15" sqref="H15"/>
    </sheetView>
  </sheetViews>
  <sheetFormatPr baseColWidth="10" defaultColWidth="9.1640625" defaultRowHeight="14" x14ac:dyDescent="0.15"/>
  <cols>
    <col min="1" max="1" width="7.33203125" style="321" customWidth="1"/>
    <col min="2" max="2" width="34.6640625" style="321" customWidth="1"/>
    <col min="3" max="3" width="15.33203125" style="321" customWidth="1"/>
    <col min="4" max="4" width="11.1640625" style="321" customWidth="1"/>
    <col min="5" max="5" width="14" style="321" customWidth="1"/>
    <col min="6" max="6" width="13.83203125" style="321" customWidth="1"/>
    <col min="7" max="7" width="10.1640625" style="321" customWidth="1"/>
    <col min="8" max="8" width="11.5" style="321" customWidth="1"/>
    <col min="9" max="10" width="9.1640625" style="321" customWidth="1"/>
    <col min="11" max="11" width="11.1640625" style="321" customWidth="1"/>
    <col min="12" max="12" width="11.83203125" style="321" customWidth="1"/>
    <col min="13" max="13" width="13.33203125" style="321" customWidth="1"/>
    <col min="14" max="14" width="13.1640625" style="321" customWidth="1"/>
    <col min="15" max="15" width="18.33203125" style="321" customWidth="1"/>
    <col min="16" max="16" width="16" style="321" customWidth="1"/>
    <col min="17" max="16384" width="9.1640625" style="321"/>
  </cols>
  <sheetData>
    <row r="1" spans="1:16" s="339" customFormat="1" ht="25" x14ac:dyDescent="0.25">
      <c r="A1" s="598" t="s">
        <v>939</v>
      </c>
      <c r="B1" s="598"/>
      <c r="C1" s="598"/>
      <c r="D1" s="598"/>
      <c r="E1" s="598"/>
      <c r="F1" s="598"/>
      <c r="G1" s="598"/>
      <c r="H1" s="598"/>
      <c r="I1" s="598"/>
      <c r="J1" s="598"/>
      <c r="K1" s="598"/>
      <c r="L1" s="598"/>
      <c r="M1" s="598"/>
      <c r="N1" s="598"/>
      <c r="O1" s="598"/>
      <c r="P1" s="598"/>
    </row>
    <row r="2" spans="1:16" s="339" customFormat="1" ht="25" x14ac:dyDescent="0.25">
      <c r="A2" s="598" t="s">
        <v>940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</row>
    <row r="3" spans="1:16" s="339" customFormat="1" ht="21" x14ac:dyDescent="0.25">
      <c r="A3" s="379"/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</row>
    <row r="4" spans="1:16" s="339" customFormat="1" ht="18" customHeight="1" x14ac:dyDescent="0.2">
      <c r="A4" s="340"/>
      <c r="B4" s="380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</row>
    <row r="5" spans="1:16" s="339" customFormat="1" ht="18.75" customHeight="1" x14ac:dyDescent="0.15">
      <c r="A5" s="596" t="s">
        <v>855</v>
      </c>
      <c r="B5" s="596"/>
      <c r="C5" s="596"/>
    </row>
    <row r="6" spans="1:16" s="339" customFormat="1" ht="15" thickBot="1" x14ac:dyDescent="0.2">
      <c r="A6" s="358"/>
    </row>
    <row r="7" spans="1:16" s="344" customFormat="1" ht="37" customHeight="1" x14ac:dyDescent="0.15">
      <c r="A7" s="550" t="s">
        <v>442</v>
      </c>
      <c r="B7" s="535" t="s">
        <v>443</v>
      </c>
      <c r="C7" s="535" t="s">
        <v>455</v>
      </c>
      <c r="D7" s="535"/>
      <c r="E7" s="535" t="s">
        <v>566</v>
      </c>
      <c r="F7" s="535"/>
      <c r="G7" s="535" t="s">
        <v>691</v>
      </c>
      <c r="H7" s="535"/>
      <c r="I7" s="535"/>
      <c r="J7" s="535" t="s">
        <v>573</v>
      </c>
      <c r="K7" s="535"/>
      <c r="L7" s="544" t="s">
        <v>404</v>
      </c>
      <c r="M7" s="541" t="s">
        <v>574</v>
      </c>
      <c r="N7" s="535" t="s">
        <v>469</v>
      </c>
      <c r="O7" s="541" t="s">
        <v>470</v>
      </c>
      <c r="P7" s="536" t="s">
        <v>471</v>
      </c>
    </row>
    <row r="8" spans="1:16" s="339" customFormat="1" ht="39" customHeight="1" thickBot="1" x14ac:dyDescent="0.2">
      <c r="A8" s="552"/>
      <c r="B8" s="540"/>
      <c r="C8" s="367" t="s">
        <v>449</v>
      </c>
      <c r="D8" s="367" t="s">
        <v>682</v>
      </c>
      <c r="E8" s="367" t="s">
        <v>567</v>
      </c>
      <c r="F8" s="367" t="s">
        <v>568</v>
      </c>
      <c r="G8" s="367" t="s">
        <v>569</v>
      </c>
      <c r="H8" s="367" t="s">
        <v>570</v>
      </c>
      <c r="I8" s="367" t="s">
        <v>463</v>
      </c>
      <c r="J8" s="368" t="s">
        <v>571</v>
      </c>
      <c r="K8" s="368" t="s">
        <v>572</v>
      </c>
      <c r="L8" s="546"/>
      <c r="M8" s="543"/>
      <c r="N8" s="540"/>
      <c r="O8" s="543"/>
      <c r="P8" s="538"/>
    </row>
    <row r="9" spans="1:16" s="339" customFormat="1" ht="20" customHeight="1" thickBot="1" x14ac:dyDescent="0.2">
      <c r="A9" s="374">
        <v>1</v>
      </c>
      <c r="B9" s="375">
        <v>2</v>
      </c>
      <c r="C9" s="375">
        <v>3</v>
      </c>
      <c r="D9" s="376">
        <v>4</v>
      </c>
      <c r="E9" s="375">
        <v>5</v>
      </c>
      <c r="F9" s="375">
        <v>6</v>
      </c>
      <c r="G9" s="376">
        <v>7</v>
      </c>
      <c r="H9" s="375">
        <v>8</v>
      </c>
      <c r="I9" s="375">
        <v>9</v>
      </c>
      <c r="J9" s="376">
        <v>10</v>
      </c>
      <c r="K9" s="375">
        <v>11</v>
      </c>
      <c r="L9" s="375">
        <v>12</v>
      </c>
      <c r="M9" s="375">
        <v>13</v>
      </c>
      <c r="N9" s="376">
        <v>14</v>
      </c>
      <c r="O9" s="375">
        <v>15</v>
      </c>
      <c r="P9" s="377">
        <v>16</v>
      </c>
    </row>
    <row r="10" spans="1:16" s="339" customFormat="1" ht="29.25" customHeight="1" thickTop="1" x14ac:dyDescent="0.15">
      <c r="A10" s="369" t="s">
        <v>363</v>
      </c>
      <c r="B10" s="370" t="s">
        <v>405</v>
      </c>
      <c r="C10" s="372"/>
      <c r="D10" s="372"/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3"/>
    </row>
    <row r="11" spans="1:16" s="339" customFormat="1" ht="29.25" customHeight="1" x14ac:dyDescent="0.15">
      <c r="A11" s="362" t="s">
        <v>365</v>
      </c>
      <c r="B11" s="348" t="s">
        <v>575</v>
      </c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81">
        <f>SUM(O12:O13)</f>
        <v>14600000</v>
      </c>
      <c r="P11" s="363"/>
    </row>
    <row r="12" spans="1:16" s="339" customFormat="1" ht="34" customHeight="1" x14ac:dyDescent="0.15">
      <c r="A12" s="362"/>
      <c r="B12" s="382" t="s">
        <v>576</v>
      </c>
      <c r="C12" s="383" t="s">
        <v>369</v>
      </c>
      <c r="D12" s="347"/>
      <c r="E12" s="384"/>
      <c r="F12" s="384"/>
      <c r="G12" s="384"/>
      <c r="H12" s="384"/>
      <c r="I12" s="384"/>
      <c r="J12" s="384"/>
      <c r="K12" s="384"/>
      <c r="L12" s="384"/>
      <c r="M12" s="385"/>
      <c r="N12" s="383" t="s">
        <v>101</v>
      </c>
      <c r="O12" s="386">
        <v>3500000</v>
      </c>
      <c r="P12" s="364" t="s">
        <v>63</v>
      </c>
    </row>
    <row r="13" spans="1:16" s="339" customFormat="1" ht="34" customHeight="1" x14ac:dyDescent="0.15">
      <c r="A13" s="362"/>
      <c r="B13" s="382" t="s">
        <v>576</v>
      </c>
      <c r="C13" s="383" t="s">
        <v>369</v>
      </c>
      <c r="D13" s="347"/>
      <c r="E13" s="384"/>
      <c r="F13" s="384"/>
      <c r="G13" s="384"/>
      <c r="H13" s="384"/>
      <c r="I13" s="384"/>
      <c r="J13" s="384"/>
      <c r="K13" s="384"/>
      <c r="L13" s="384"/>
      <c r="M13" s="385"/>
      <c r="N13" s="383" t="s">
        <v>101</v>
      </c>
      <c r="O13" s="386">
        <v>11100000</v>
      </c>
      <c r="P13" s="364" t="s">
        <v>63</v>
      </c>
    </row>
    <row r="14" spans="1:16" s="339" customFormat="1" ht="34" customHeight="1" x14ac:dyDescent="0.15">
      <c r="A14" s="362"/>
      <c r="B14" s="348" t="s">
        <v>474</v>
      </c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8"/>
      <c r="N14" s="348"/>
      <c r="O14" s="348"/>
      <c r="P14" s="389"/>
    </row>
    <row r="15" spans="1:16" s="339" customFormat="1" ht="34" customHeight="1" x14ac:dyDescent="0.15">
      <c r="A15" s="362" t="s">
        <v>371</v>
      </c>
      <c r="B15" s="345" t="s">
        <v>577</v>
      </c>
      <c r="C15" s="346" t="s">
        <v>403</v>
      </c>
      <c r="D15" s="347"/>
      <c r="E15" s="347"/>
      <c r="F15" s="347"/>
      <c r="G15" s="347"/>
      <c r="H15" s="347"/>
      <c r="I15" s="347"/>
      <c r="J15" s="347"/>
      <c r="K15" s="347"/>
      <c r="L15" s="347"/>
      <c r="M15" s="347"/>
      <c r="N15" s="347"/>
      <c r="O15" s="392">
        <v>0</v>
      </c>
      <c r="P15" s="393"/>
    </row>
    <row r="16" spans="1:16" s="339" customFormat="1" ht="29.25" customHeight="1" x14ac:dyDescent="0.15">
      <c r="A16" s="362"/>
      <c r="B16" s="348" t="s">
        <v>474</v>
      </c>
      <c r="C16" s="394"/>
      <c r="D16" s="348"/>
      <c r="E16" s="348"/>
      <c r="F16" s="348"/>
      <c r="G16" s="348"/>
      <c r="H16" s="348"/>
      <c r="I16" s="348"/>
      <c r="J16" s="348"/>
      <c r="K16" s="348"/>
      <c r="L16" s="348"/>
      <c r="M16" s="348"/>
      <c r="N16" s="348"/>
      <c r="O16" s="387"/>
      <c r="P16" s="393"/>
    </row>
    <row r="17" spans="1:16" s="339" customFormat="1" ht="29.25" customHeight="1" x14ac:dyDescent="0.15">
      <c r="A17" s="362" t="s">
        <v>373</v>
      </c>
      <c r="B17" s="345" t="s">
        <v>578</v>
      </c>
      <c r="C17" s="346" t="s">
        <v>403</v>
      </c>
      <c r="D17" s="347"/>
      <c r="E17" s="347"/>
      <c r="F17" s="347"/>
      <c r="G17" s="347"/>
      <c r="H17" s="347"/>
      <c r="I17" s="347"/>
      <c r="J17" s="347"/>
      <c r="K17" s="347"/>
      <c r="L17" s="347"/>
      <c r="M17" s="347"/>
      <c r="N17" s="347"/>
      <c r="O17" s="392">
        <v>0</v>
      </c>
      <c r="P17" s="393"/>
    </row>
    <row r="18" spans="1:16" s="339" customFormat="1" ht="29.25" customHeight="1" thickBot="1" x14ac:dyDescent="0.2">
      <c r="A18" s="365"/>
      <c r="B18" s="349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66"/>
    </row>
    <row r="19" spans="1:16" s="339" customFormat="1" x14ac:dyDescent="0.15"/>
    <row r="20" spans="1:16" s="339" customFormat="1" ht="19" customHeight="1" x14ac:dyDescent="0.15"/>
    <row r="21" spans="1:16" s="339" customFormat="1" ht="19" customHeight="1" x14ac:dyDescent="0.15">
      <c r="A21" s="532" t="s">
        <v>458</v>
      </c>
      <c r="B21" s="532"/>
      <c r="C21" s="532"/>
      <c r="D21" s="532"/>
      <c r="E21" s="532"/>
      <c r="F21" s="359"/>
      <c r="G21" s="360"/>
      <c r="H21" s="360"/>
      <c r="I21" s="360"/>
      <c r="J21" s="532" t="s">
        <v>890</v>
      </c>
      <c r="K21" s="532"/>
      <c r="L21" s="532"/>
      <c r="M21" s="532"/>
      <c r="N21" s="532"/>
      <c r="O21" s="532"/>
      <c r="P21" s="532"/>
    </row>
    <row r="22" spans="1:16" s="339" customFormat="1" ht="19" customHeight="1" x14ac:dyDescent="0.15">
      <c r="A22" s="532" t="s">
        <v>936</v>
      </c>
      <c r="B22" s="532"/>
      <c r="C22" s="532"/>
      <c r="D22" s="532"/>
      <c r="E22" s="532"/>
      <c r="F22" s="359"/>
      <c r="G22" s="360"/>
      <c r="H22" s="360"/>
      <c r="I22" s="360"/>
      <c r="J22" s="532" t="s">
        <v>82</v>
      </c>
      <c r="K22" s="532"/>
      <c r="L22" s="532"/>
      <c r="M22" s="532"/>
      <c r="N22" s="532"/>
      <c r="O22" s="532"/>
      <c r="P22" s="532"/>
    </row>
    <row r="23" spans="1:16" s="339" customFormat="1" ht="19" customHeight="1" x14ac:dyDescent="0.15">
      <c r="A23" s="358"/>
      <c r="B23" s="358"/>
      <c r="C23" s="359"/>
      <c r="D23" s="359"/>
      <c r="E23" s="359"/>
      <c r="F23" s="359"/>
      <c r="G23" s="360"/>
      <c r="H23" s="360"/>
      <c r="I23" s="360"/>
      <c r="J23" s="360"/>
      <c r="K23" s="359"/>
      <c r="L23" s="359"/>
      <c r="M23" s="359"/>
      <c r="N23" s="350"/>
      <c r="O23" s="350"/>
    </row>
    <row r="24" spans="1:16" s="339" customFormat="1" ht="19" customHeight="1" x14ac:dyDescent="0.15">
      <c r="A24" s="358"/>
      <c r="B24" s="358"/>
      <c r="C24" s="359"/>
      <c r="D24" s="359"/>
      <c r="E24" s="359"/>
      <c r="F24" s="359"/>
      <c r="G24" s="359"/>
      <c r="H24" s="359"/>
      <c r="I24" s="359"/>
      <c r="J24" s="358"/>
      <c r="K24" s="358"/>
      <c r="L24" s="358"/>
      <c r="M24" s="359"/>
      <c r="O24" s="352"/>
    </row>
    <row r="25" spans="1:16" s="339" customFormat="1" ht="19" customHeight="1" x14ac:dyDescent="0.15">
      <c r="A25" s="358"/>
      <c r="B25" s="358"/>
      <c r="C25" s="359"/>
      <c r="D25" s="359"/>
      <c r="E25" s="359"/>
      <c r="F25" s="359"/>
      <c r="G25" s="359"/>
      <c r="H25" s="359"/>
      <c r="I25" s="359"/>
      <c r="J25" s="358"/>
      <c r="K25" s="358"/>
      <c r="L25" s="358"/>
      <c r="M25" s="359"/>
      <c r="O25" s="352"/>
    </row>
    <row r="26" spans="1:16" s="339" customFormat="1" ht="19" customHeight="1" x14ac:dyDescent="0.15">
      <c r="A26" s="358"/>
      <c r="B26" s="358"/>
      <c r="C26" s="359"/>
      <c r="D26" s="359"/>
      <c r="E26" s="359"/>
      <c r="F26" s="359"/>
      <c r="G26" s="359"/>
      <c r="H26" s="359"/>
      <c r="I26" s="359"/>
      <c r="J26" s="358"/>
      <c r="K26" s="358"/>
      <c r="L26" s="358"/>
      <c r="M26" s="359"/>
      <c r="O26" s="352"/>
    </row>
    <row r="27" spans="1:16" s="339" customFormat="1" ht="19" customHeight="1" x14ac:dyDescent="0.15">
      <c r="A27" s="358"/>
      <c r="B27" s="358"/>
      <c r="C27" s="359"/>
      <c r="D27" s="359"/>
      <c r="E27" s="359"/>
      <c r="F27" s="359"/>
      <c r="G27" s="359"/>
      <c r="H27" s="359"/>
      <c r="I27" s="359"/>
      <c r="J27" s="358"/>
      <c r="K27" s="358"/>
      <c r="L27" s="358"/>
      <c r="M27" s="359"/>
      <c r="O27" s="352"/>
    </row>
    <row r="28" spans="1:16" s="339" customFormat="1" ht="19" customHeight="1" x14ac:dyDescent="0.15">
      <c r="A28" s="531" t="s">
        <v>937</v>
      </c>
      <c r="B28" s="531"/>
      <c r="C28" s="531"/>
      <c r="D28" s="531"/>
      <c r="E28" s="531"/>
      <c r="F28" s="359"/>
      <c r="G28" s="359"/>
      <c r="H28" s="359"/>
      <c r="I28" s="359"/>
      <c r="J28" s="531" t="s">
        <v>853</v>
      </c>
      <c r="K28" s="531"/>
      <c r="L28" s="531"/>
      <c r="M28" s="531"/>
      <c r="N28" s="531"/>
      <c r="O28" s="531"/>
      <c r="P28" s="531"/>
    </row>
    <row r="29" spans="1:16" s="339" customFormat="1" ht="19" customHeight="1" x14ac:dyDescent="0.15">
      <c r="A29" s="532" t="s">
        <v>938</v>
      </c>
      <c r="B29" s="532"/>
      <c r="C29" s="532"/>
      <c r="D29" s="532"/>
      <c r="E29" s="532"/>
      <c r="F29" s="356"/>
      <c r="G29" s="357"/>
      <c r="H29" s="357"/>
      <c r="I29" s="357"/>
      <c r="J29" s="532" t="s">
        <v>854</v>
      </c>
      <c r="K29" s="532"/>
      <c r="L29" s="532"/>
      <c r="M29" s="532"/>
      <c r="N29" s="532"/>
      <c r="O29" s="532"/>
      <c r="P29" s="532"/>
    </row>
    <row r="30" spans="1:16" s="336" customFormat="1" x14ac:dyDescent="0.15">
      <c r="B30" s="328"/>
      <c r="C30" s="328"/>
      <c r="D30" s="328"/>
      <c r="M30" s="328"/>
      <c r="N30" s="328"/>
      <c r="O30" s="328"/>
      <c r="P30" s="328"/>
    </row>
  </sheetData>
  <mergeCells count="22">
    <mergeCell ref="A1:P1"/>
    <mergeCell ref="A2:P2"/>
    <mergeCell ref="L7:L8"/>
    <mergeCell ref="M7:M8"/>
    <mergeCell ref="A7:A8"/>
    <mergeCell ref="B7:B8"/>
    <mergeCell ref="P7:P8"/>
    <mergeCell ref="E7:F7"/>
    <mergeCell ref="G7:I7"/>
    <mergeCell ref="O7:O8"/>
    <mergeCell ref="N7:N8"/>
    <mergeCell ref="J7:K7"/>
    <mergeCell ref="C7:D7"/>
    <mergeCell ref="A5:C5"/>
    <mergeCell ref="A21:E21"/>
    <mergeCell ref="A22:E22"/>
    <mergeCell ref="A28:E28"/>
    <mergeCell ref="A29:E29"/>
    <mergeCell ref="J21:P21"/>
    <mergeCell ref="J22:P22"/>
    <mergeCell ref="J28:P28"/>
    <mergeCell ref="J29:P29"/>
  </mergeCells>
  <printOptions horizontalCentered="1"/>
  <pageMargins left="0.34055118099999998" right="0.893700787" top="1.0374015750000001" bottom="0.66929133858267698" header="0.511811023622047" footer="0.511811023622047"/>
  <pageSetup paperSize="5" scale="65" firstPageNumber="15" orientation="landscape" useFirstPageNumber="1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O24"/>
  <sheetViews>
    <sheetView view="pageBreakPreview" zoomScale="80" zoomScaleNormal="77" zoomScaleSheetLayoutView="80" workbookViewId="0">
      <selection activeCell="F12" sqref="F12"/>
    </sheetView>
  </sheetViews>
  <sheetFormatPr baseColWidth="10" defaultColWidth="9.1640625" defaultRowHeight="14" x14ac:dyDescent="0.15"/>
  <cols>
    <col min="1" max="1" width="6.83203125" style="321" customWidth="1"/>
    <col min="2" max="2" width="32.1640625" style="321" customWidth="1"/>
    <col min="3" max="3" width="19.5" style="321" customWidth="1"/>
    <col min="4" max="4" width="12.6640625" style="321" customWidth="1"/>
    <col min="5" max="5" width="12.83203125" style="321" customWidth="1"/>
    <col min="6" max="6" width="10.5" style="321" customWidth="1"/>
    <col min="7" max="7" width="19.6640625" style="321" customWidth="1"/>
    <col min="8" max="10" width="11.1640625" style="321" customWidth="1"/>
    <col min="11" max="11" width="9.5" style="321" customWidth="1"/>
    <col min="12" max="12" width="14.83203125" style="321" customWidth="1"/>
    <col min="13" max="13" width="12" style="321" customWidth="1"/>
    <col min="14" max="14" width="16.5" style="321" customWidth="1"/>
    <col min="15" max="15" width="15.83203125" style="321" customWidth="1"/>
    <col min="16" max="16384" width="9.1640625" style="321"/>
  </cols>
  <sheetData>
    <row r="1" spans="1:15" s="339" customFormat="1" ht="25" x14ac:dyDescent="0.25">
      <c r="A1" s="598" t="s">
        <v>934</v>
      </c>
      <c r="B1" s="598"/>
      <c r="C1" s="598"/>
      <c r="D1" s="598"/>
      <c r="E1" s="598"/>
      <c r="F1" s="598"/>
      <c r="G1" s="598"/>
      <c r="H1" s="598"/>
      <c r="I1" s="598"/>
      <c r="J1" s="598"/>
      <c r="K1" s="598"/>
      <c r="L1" s="598"/>
      <c r="M1" s="598"/>
      <c r="N1" s="598"/>
      <c r="O1" s="598"/>
    </row>
    <row r="2" spans="1:15" s="339" customFormat="1" ht="25" x14ac:dyDescent="0.25">
      <c r="A2" s="598" t="s">
        <v>935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</row>
    <row r="3" spans="1:15" s="339" customFormat="1" x14ac:dyDescent="0.15">
      <c r="A3" s="341"/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</row>
    <row r="4" spans="1:15" s="339" customFormat="1" ht="17.25" customHeight="1" x14ac:dyDescent="0.15">
      <c r="A4" s="341"/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</row>
    <row r="5" spans="1:15" s="343" customFormat="1" ht="18.75" customHeight="1" x14ac:dyDescent="0.2">
      <c r="A5" s="602" t="s">
        <v>690</v>
      </c>
      <c r="B5" s="602"/>
      <c r="C5" s="342"/>
      <c r="D5" s="342"/>
    </row>
    <row r="6" spans="1:15" s="343" customFormat="1" ht="14.25" customHeight="1" thickBot="1" x14ac:dyDescent="0.25">
      <c r="A6" s="342"/>
      <c r="B6" s="342"/>
      <c r="C6" s="342"/>
      <c r="D6" s="342"/>
    </row>
    <row r="7" spans="1:15" s="344" customFormat="1" ht="29.25" customHeight="1" x14ac:dyDescent="0.15">
      <c r="A7" s="550" t="s">
        <v>680</v>
      </c>
      <c r="B7" s="535" t="s">
        <v>692</v>
      </c>
      <c r="C7" s="600" t="s">
        <v>579</v>
      </c>
      <c r="D7" s="535" t="s">
        <v>693</v>
      </c>
      <c r="E7" s="535"/>
      <c r="F7" s="535" t="s">
        <v>444</v>
      </c>
      <c r="G7" s="547" t="s">
        <v>685</v>
      </c>
      <c r="H7" s="535" t="s">
        <v>689</v>
      </c>
      <c r="I7" s="535"/>
      <c r="J7" s="535" t="s">
        <v>580</v>
      </c>
      <c r="K7" s="535" t="s">
        <v>447</v>
      </c>
      <c r="L7" s="535" t="s">
        <v>554</v>
      </c>
      <c r="M7" s="535" t="s">
        <v>448</v>
      </c>
      <c r="N7" s="541" t="s">
        <v>581</v>
      </c>
      <c r="O7" s="536" t="s">
        <v>471</v>
      </c>
    </row>
    <row r="8" spans="1:15" s="339" customFormat="1" ht="38.25" customHeight="1" thickBot="1" x14ac:dyDescent="0.2">
      <c r="A8" s="552"/>
      <c r="B8" s="540"/>
      <c r="C8" s="601"/>
      <c r="D8" s="367" t="s">
        <v>694</v>
      </c>
      <c r="E8" s="367" t="s">
        <v>695</v>
      </c>
      <c r="F8" s="540"/>
      <c r="G8" s="549"/>
      <c r="H8" s="368" t="s">
        <v>454</v>
      </c>
      <c r="I8" s="368" t="s">
        <v>455</v>
      </c>
      <c r="J8" s="540"/>
      <c r="K8" s="540"/>
      <c r="L8" s="540"/>
      <c r="M8" s="540"/>
      <c r="N8" s="543"/>
      <c r="O8" s="538"/>
    </row>
    <row r="9" spans="1:15" s="361" customFormat="1" ht="20" customHeight="1" thickBot="1" x14ac:dyDescent="0.2">
      <c r="A9" s="374">
        <v>1</v>
      </c>
      <c r="B9" s="375">
        <v>2</v>
      </c>
      <c r="C9" s="375">
        <v>3</v>
      </c>
      <c r="D9" s="375">
        <v>4</v>
      </c>
      <c r="E9" s="375">
        <v>5</v>
      </c>
      <c r="F9" s="376">
        <v>6</v>
      </c>
      <c r="G9" s="376">
        <v>7</v>
      </c>
      <c r="H9" s="375">
        <v>8</v>
      </c>
      <c r="I9" s="375">
        <v>9</v>
      </c>
      <c r="J9" s="375">
        <v>10</v>
      </c>
      <c r="K9" s="375">
        <v>11</v>
      </c>
      <c r="L9" s="376">
        <v>12</v>
      </c>
      <c r="M9" s="376">
        <v>13</v>
      </c>
      <c r="N9" s="375">
        <v>15</v>
      </c>
      <c r="O9" s="377">
        <v>16</v>
      </c>
    </row>
    <row r="10" spans="1:15" s="339" customFormat="1" ht="39.75" customHeight="1" thickTop="1" x14ac:dyDescent="0.15">
      <c r="A10" s="369" t="s">
        <v>375</v>
      </c>
      <c r="B10" s="370" t="s">
        <v>582</v>
      </c>
      <c r="C10" s="371"/>
      <c r="D10" s="372"/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3"/>
    </row>
    <row r="11" spans="1:15" s="339" customFormat="1" ht="41.25" customHeight="1" x14ac:dyDescent="0.15">
      <c r="A11" s="362" t="s">
        <v>377</v>
      </c>
      <c r="B11" s="345" t="s">
        <v>582</v>
      </c>
      <c r="C11" s="378" t="s">
        <v>398</v>
      </c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64"/>
    </row>
    <row r="12" spans="1:15" s="339" customFormat="1" ht="30.75" customHeight="1" thickBot="1" x14ac:dyDescent="0.2">
      <c r="A12" s="365"/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M12" s="349"/>
      <c r="N12" s="349"/>
      <c r="O12" s="366"/>
    </row>
    <row r="13" spans="1:15" s="339" customFormat="1" x14ac:dyDescent="0.15"/>
    <row r="14" spans="1:15" s="339" customFormat="1" x14ac:dyDescent="0.15"/>
    <row r="15" spans="1:15" s="358" customFormat="1" ht="20" customHeight="1" x14ac:dyDescent="0.2">
      <c r="B15" s="532" t="s">
        <v>458</v>
      </c>
      <c r="C15" s="532"/>
      <c r="D15" s="532"/>
      <c r="E15" s="359"/>
      <c r="F15" s="359"/>
      <c r="G15" s="359"/>
      <c r="H15" s="360"/>
      <c r="I15" s="360"/>
      <c r="J15" s="360"/>
      <c r="K15" s="532" t="s">
        <v>890</v>
      </c>
      <c r="L15" s="532"/>
      <c r="M15" s="532"/>
      <c r="N15" s="532"/>
    </row>
    <row r="16" spans="1:15" s="358" customFormat="1" ht="20" customHeight="1" x14ac:dyDescent="0.2">
      <c r="B16" s="532" t="s">
        <v>936</v>
      </c>
      <c r="C16" s="532"/>
      <c r="D16" s="532"/>
      <c r="E16" s="359"/>
      <c r="F16" s="359"/>
      <c r="G16" s="359"/>
      <c r="H16" s="360"/>
      <c r="I16" s="360"/>
      <c r="J16" s="360"/>
      <c r="K16" s="532" t="s">
        <v>82</v>
      </c>
      <c r="L16" s="532"/>
      <c r="M16" s="532"/>
      <c r="N16" s="532"/>
    </row>
    <row r="17" spans="2:14" s="358" customFormat="1" ht="20" customHeight="1" x14ac:dyDescent="0.2">
      <c r="D17" s="359"/>
      <c r="E17" s="359"/>
      <c r="F17" s="359"/>
      <c r="G17" s="359"/>
      <c r="H17" s="360"/>
      <c r="I17" s="360"/>
      <c r="J17" s="360"/>
      <c r="K17" s="360"/>
      <c r="L17" s="359"/>
      <c r="M17" s="359"/>
      <c r="N17" s="359"/>
    </row>
    <row r="18" spans="2:14" s="358" customFormat="1" ht="20" customHeight="1" x14ac:dyDescent="0.2">
      <c r="D18" s="359"/>
      <c r="E18" s="359"/>
      <c r="F18" s="359"/>
      <c r="G18" s="359"/>
      <c r="H18" s="359"/>
      <c r="I18" s="359"/>
      <c r="J18" s="359"/>
      <c r="N18" s="359"/>
    </row>
    <row r="19" spans="2:14" s="358" customFormat="1" ht="20" customHeight="1" x14ac:dyDescent="0.2">
      <c r="D19" s="359"/>
      <c r="E19" s="359"/>
      <c r="F19" s="359"/>
      <c r="G19" s="359"/>
      <c r="H19" s="359"/>
      <c r="I19" s="359"/>
      <c r="J19" s="359"/>
      <c r="N19" s="359"/>
    </row>
    <row r="20" spans="2:14" s="358" customFormat="1" ht="20" customHeight="1" x14ac:dyDescent="0.2">
      <c r="D20" s="359"/>
      <c r="E20" s="359"/>
      <c r="F20" s="359"/>
      <c r="G20" s="359"/>
      <c r="H20" s="359"/>
      <c r="I20" s="359"/>
      <c r="J20" s="359"/>
      <c r="N20" s="359"/>
    </row>
    <row r="21" spans="2:14" s="358" customFormat="1" ht="20" customHeight="1" x14ac:dyDescent="0.2">
      <c r="D21" s="359"/>
      <c r="E21" s="359"/>
      <c r="F21" s="359"/>
      <c r="G21" s="359"/>
      <c r="H21" s="359"/>
      <c r="I21" s="359"/>
      <c r="J21" s="359"/>
      <c r="N21" s="359"/>
    </row>
    <row r="22" spans="2:14" s="358" customFormat="1" ht="20" customHeight="1" x14ac:dyDescent="0.2">
      <c r="B22" s="531" t="s">
        <v>937</v>
      </c>
      <c r="C22" s="531"/>
      <c r="D22" s="531"/>
      <c r="E22" s="359"/>
      <c r="F22" s="359"/>
      <c r="G22" s="359"/>
      <c r="H22" s="359"/>
      <c r="I22" s="359"/>
      <c r="J22" s="359"/>
      <c r="K22" s="531" t="s">
        <v>853</v>
      </c>
      <c r="L22" s="531"/>
      <c r="M22" s="531"/>
      <c r="N22" s="531"/>
    </row>
    <row r="23" spans="2:14" s="358" customFormat="1" ht="20" customHeight="1" x14ac:dyDescent="0.2">
      <c r="B23" s="532" t="s">
        <v>938</v>
      </c>
      <c r="C23" s="532"/>
      <c r="D23" s="532"/>
      <c r="E23" s="356"/>
      <c r="F23" s="356"/>
      <c r="G23" s="356"/>
      <c r="H23" s="357"/>
      <c r="I23" s="357"/>
      <c r="J23" s="357"/>
      <c r="K23" s="532" t="s">
        <v>854</v>
      </c>
      <c r="L23" s="532"/>
      <c r="M23" s="532"/>
      <c r="N23" s="532"/>
    </row>
    <row r="24" spans="2:14" x14ac:dyDescent="0.15">
      <c r="B24" s="331"/>
      <c r="C24" s="331"/>
      <c r="D24" s="331"/>
      <c r="E24" s="331"/>
      <c r="F24" s="331"/>
      <c r="G24" s="331"/>
      <c r="H24" s="332"/>
      <c r="I24" s="332"/>
      <c r="J24" s="332"/>
      <c r="K24" s="332"/>
      <c r="L24" s="331"/>
      <c r="M24" s="331"/>
      <c r="N24" s="331"/>
    </row>
  </sheetData>
  <mergeCells count="24">
    <mergeCell ref="K23:N23"/>
    <mergeCell ref="B15:D15"/>
    <mergeCell ref="B16:D16"/>
    <mergeCell ref="B22:D22"/>
    <mergeCell ref="B23:D23"/>
    <mergeCell ref="K15:N15"/>
    <mergeCell ref="K16:N16"/>
    <mergeCell ref="K22:N22"/>
    <mergeCell ref="A1:O1"/>
    <mergeCell ref="A2:O2"/>
    <mergeCell ref="G7:G8"/>
    <mergeCell ref="K7:K8"/>
    <mergeCell ref="H7:I7"/>
    <mergeCell ref="O7:O8"/>
    <mergeCell ref="M7:M8"/>
    <mergeCell ref="N7:N8"/>
    <mergeCell ref="A7:A8"/>
    <mergeCell ref="B7:B8"/>
    <mergeCell ref="C7:C8"/>
    <mergeCell ref="J7:J8"/>
    <mergeCell ref="L7:L8"/>
    <mergeCell ref="D7:E7"/>
    <mergeCell ref="F7:F8"/>
    <mergeCell ref="A5:B5"/>
  </mergeCells>
  <printOptions horizontalCentered="1"/>
  <pageMargins left="0.34055118099999998" right="0.643700787" top="0.78740157480314998" bottom="0.66929133858267698" header="0.511811023622047" footer="0.23622047244094499"/>
  <pageSetup paperSize="5" scale="65" firstPageNumber="16" orientation="landscape" useFirstPageNumber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UE</vt:lpstr>
      <vt:lpstr>KIB A</vt:lpstr>
      <vt:lpstr>KIB B</vt:lpstr>
      <vt:lpstr>KIB B Final</vt:lpstr>
      <vt:lpstr>KIB B di bawah kaptl.</vt:lpstr>
      <vt:lpstr>KIB C</vt:lpstr>
      <vt:lpstr>KIB D</vt:lpstr>
      <vt:lpstr>KIB E</vt:lpstr>
      <vt:lpstr>KIB F</vt:lpstr>
      <vt:lpstr>KIB B&lt;300000</vt:lpstr>
      <vt:lpstr>BI</vt:lpstr>
      <vt:lpstr>Sheet2</vt:lpstr>
      <vt:lpstr>BI!Print_Area</vt:lpstr>
      <vt:lpstr>'KIB A'!Print_Area</vt:lpstr>
      <vt:lpstr>'KIB B'!Print_Area</vt:lpstr>
      <vt:lpstr>'KIB B di bawah kaptl.'!Print_Area</vt:lpstr>
      <vt:lpstr>'KIB B Final'!Print_Area</vt:lpstr>
      <vt:lpstr>'KIB B&lt;300000'!Print_Area</vt:lpstr>
      <vt:lpstr>'KIB C'!Print_Area</vt:lpstr>
      <vt:lpstr>'KIB D'!Print_Area</vt:lpstr>
      <vt:lpstr>'KIB E'!Print_Area</vt:lpstr>
      <vt:lpstr>'KIB F'!Print_Area</vt:lpstr>
      <vt:lpstr>'KIB B'!Print_Titles</vt:lpstr>
      <vt:lpstr>'KIB B di bawah kaptl.'!Print_Titles</vt:lpstr>
      <vt:lpstr>'KIB B Final'!Print_Titles</vt:lpstr>
      <vt:lpstr>'KIB B&lt;300000'!Print_Titles</vt:lpstr>
      <vt:lpstr>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Yudhistira M</dc:creator>
  <cp:lastModifiedBy>Microsoft Office User</cp:lastModifiedBy>
  <cp:lastPrinted>2020-08-12T08:58:56Z</cp:lastPrinted>
  <dcterms:created xsi:type="dcterms:W3CDTF">2012-10-03T07:13:07Z</dcterms:created>
  <dcterms:modified xsi:type="dcterms:W3CDTF">2020-08-12T08:59:15Z</dcterms:modified>
</cp:coreProperties>
</file>